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505" yWindow="6675" windowWidth="14340" windowHeight="6690"/>
  </bookViews>
  <sheets>
    <sheet name="SANITARIO" sheetId="2" r:id="rId1"/>
  </sheets>
  <definedNames>
    <definedName name="_xlnm._FilterDatabase" localSheetId="0" hidden="1">SANITARIO!$A$2:$K$44</definedName>
    <definedName name="_xlnm.Print_Area" localSheetId="0">SANITARIO!$A$1:$K$45</definedName>
  </definedNames>
  <calcPr calcId="125725"/>
</workbook>
</file>

<file path=xl/calcChain.xml><?xml version="1.0" encoding="utf-8"?>
<calcChain xmlns="http://schemas.openxmlformats.org/spreadsheetml/2006/main">
  <c r="H44" i="2"/>
  <c r="H43"/>
  <c r="J45"/>
  <c r="I45"/>
  <c r="F45"/>
  <c r="E45"/>
  <c r="H3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K45"/>
  <c r="D45"/>
  <c r="C45"/>
  <c r="H45" l="1"/>
</calcChain>
</file>

<file path=xl/sharedStrings.xml><?xml version="1.0" encoding="utf-8"?>
<sst xmlns="http://schemas.openxmlformats.org/spreadsheetml/2006/main" count="261" uniqueCount="124">
  <si>
    <t>(pdf)</t>
  </si>
  <si>
    <t>•</t>
  </si>
  <si>
    <t>Croix des Bouquets (PaP)</t>
  </si>
  <si>
    <t>Cap Rouge (Jacmel)</t>
  </si>
  <si>
    <t>Port-au-Prince</t>
  </si>
  <si>
    <t>Biston (Cavaillon)</t>
  </si>
  <si>
    <t>Papaye (Hinche)</t>
  </si>
  <si>
    <t>Località</t>
  </si>
  <si>
    <t>Descrizione sintetica</t>
  </si>
  <si>
    <t>Codice</t>
  </si>
  <si>
    <t>Scheda</t>
  </si>
  <si>
    <t>Agg.to</t>
  </si>
  <si>
    <t>Concluso</t>
  </si>
  <si>
    <t>Port-de-Paix</t>
  </si>
  <si>
    <t>Varie località</t>
  </si>
  <si>
    <t>Hinche</t>
  </si>
  <si>
    <t>Prevenzione colera</t>
  </si>
  <si>
    <t>AL/2010/7a</t>
  </si>
  <si>
    <t>Nippes</t>
  </si>
  <si>
    <t>AL/2010/7b</t>
  </si>
  <si>
    <t>Dufort (Léogâne)</t>
  </si>
  <si>
    <t>Costruzione 1 pozzo</t>
  </si>
  <si>
    <t>AL/2010/55</t>
  </si>
  <si>
    <t>Costruizione latrina scuola parrocchiale</t>
  </si>
  <si>
    <t>AL/2010/56</t>
  </si>
  <si>
    <t>Café Lompré (Trouin)</t>
  </si>
  <si>
    <t>Installazione 50 latrine</t>
  </si>
  <si>
    <t>AL/2010/68</t>
  </si>
  <si>
    <t>Canale raccolta acqua piovana</t>
  </si>
  <si>
    <t>AL/2010/79</t>
  </si>
  <si>
    <t>Pozzo artesiano e sementi ai contadini</t>
  </si>
  <si>
    <t>AL/2010/104</t>
  </si>
  <si>
    <t>Marbial (Jacmel)</t>
  </si>
  <si>
    <t>AL/2010/109</t>
  </si>
  <si>
    <t>AL/2010/110</t>
  </si>
  <si>
    <t>Prevenzione e cura colera</t>
  </si>
  <si>
    <t>AL/2010/114</t>
  </si>
  <si>
    <t>Saint Marc (Gonaives)</t>
  </si>
  <si>
    <t>AL/2010/115</t>
  </si>
  <si>
    <t>AL/2010/116</t>
  </si>
  <si>
    <t>Campagna prevenzione colera</t>
  </si>
  <si>
    <t>AL/2010/118</t>
  </si>
  <si>
    <t>Latrine e cisterne per acqua</t>
  </si>
  <si>
    <t>AL/2010/119</t>
  </si>
  <si>
    <t>Attrezzature mediche</t>
  </si>
  <si>
    <t>AL/2010/129</t>
  </si>
  <si>
    <t>Costruzione 10 pozzi artesiani</t>
  </si>
  <si>
    <t>AL/2011/16</t>
  </si>
  <si>
    <t>Fonds-Verrettes (Croix des Bouquets)</t>
  </si>
  <si>
    <t>42 latrine per famiglie Fonds-Verrettes</t>
  </si>
  <si>
    <t>AL/2011/28</t>
  </si>
  <si>
    <t>Grand-Bois (Cornillon)</t>
  </si>
  <si>
    <t>Scavo 12 pozzi artesiani per la comunità</t>
  </si>
  <si>
    <t>AL/2011/29</t>
  </si>
  <si>
    <t>Saut d'Eau (Mirebalais)</t>
  </si>
  <si>
    <t>Costruzione latrine</t>
  </si>
  <si>
    <t>AL/2011/59</t>
  </si>
  <si>
    <t>Gros-Morne</t>
  </si>
  <si>
    <t>Costruzione nuova ala Ospedale Alma Mater</t>
  </si>
  <si>
    <t>AL/2011/89</t>
  </si>
  <si>
    <t>Costruzione 80 latrine familiari</t>
  </si>
  <si>
    <t>AL/2011/97</t>
  </si>
  <si>
    <t>Costruzione 75 latrine</t>
  </si>
  <si>
    <t>AL/2011/98</t>
  </si>
  <si>
    <t>Turgeau (Port-au-Prince)</t>
  </si>
  <si>
    <t>Attrezzature mediche Centre de Santé des Jeunes</t>
  </si>
  <si>
    <t>AL/2011/104</t>
  </si>
  <si>
    <t>Laval (Carrefour)</t>
  </si>
  <si>
    <t>Captazione 10 sorgenti acqua potabile</t>
  </si>
  <si>
    <t>AL/2012/22</t>
  </si>
  <si>
    <t>Costituzione di un polo di riferimento presso l'Ospedale di Stato di Haiti per la presa in carico del dolore e della sofferenza</t>
  </si>
  <si>
    <t>AL/2011/121</t>
  </si>
  <si>
    <t>Ristrutturazione e ampliamento ambulatorio S. Francesco d'Assisi</t>
  </si>
  <si>
    <t>AL/2012/37</t>
  </si>
  <si>
    <t>Riattivazione Hôpital Père Phanès Louis Charles</t>
  </si>
  <si>
    <t>AL/2012/44</t>
  </si>
  <si>
    <t>AL/2012/65</t>
  </si>
  <si>
    <t>Costruzione pozzo per la comunità d'accoglienza per disabili e minori con problemi sociali</t>
  </si>
  <si>
    <t>AL/2013/49</t>
  </si>
  <si>
    <t>Medor (Petite Rivière de l'Artibonite)</t>
  </si>
  <si>
    <t>Lotta alla malnutrizione</t>
  </si>
  <si>
    <t>AL/2013/42</t>
  </si>
  <si>
    <t>Costruzione di una cisterna per la raccolta dell'acqua piovana</t>
  </si>
  <si>
    <t>AL/2013/46</t>
  </si>
  <si>
    <t>(pdf) </t>
  </si>
  <si>
    <t>Petite Rivière de l'Artibonite</t>
  </si>
  <si>
    <t>Miglioramento strutture sanitarie a Desallines e Petite Rivière</t>
  </si>
  <si>
    <t>AL/2013/48</t>
  </si>
  <si>
    <t>Lagosseline-Marbial (Jacmel)</t>
  </si>
  <si>
    <t>Studio di fattibilità captazione sorgente "Saint Joseph" e costruzione sistema approvviggionamento di acqua potabile</t>
  </si>
  <si>
    <t>AL/2014/25</t>
  </si>
  <si>
    <t>Costruzionecisterne e latrine mono e pluri familiari nella parrocchie di Bonneau e Anse-a-Foleur</t>
  </si>
  <si>
    <t>AL/2014/35</t>
  </si>
  <si>
    <t>Fond d'Oies</t>
  </si>
  <si>
    <t>Costruzione della clinica "Maison de la Santé"</t>
  </si>
  <si>
    <t>AL/2014/37</t>
  </si>
  <si>
    <t>Realizzazione due pozzi a Lassere</t>
  </si>
  <si>
    <t>AL/2015/8</t>
  </si>
  <si>
    <t>Belle Fontaine (Croix des Bouquets)</t>
  </si>
  <si>
    <t>Ile-à-Vache (Cayes)</t>
  </si>
  <si>
    <t>Totale</t>
  </si>
  <si>
    <t>Martissant (PaP)</t>
  </si>
  <si>
    <t xml:space="preserve">Contributo al Programma di Nutrizione AVSI 2016 </t>
  </si>
  <si>
    <t>AL/2015/38</t>
  </si>
  <si>
    <t>Progetto RAST (Rete Assistenza Sanitaria Territoriale) - I e II fase</t>
  </si>
  <si>
    <t>AL/2016/1</t>
  </si>
  <si>
    <t>AL/2016/3</t>
  </si>
  <si>
    <t>AL/2016/9</t>
  </si>
  <si>
    <t>Costruzione 20 cisterne a Grand Bois</t>
  </si>
  <si>
    <t>Ampliamento sala nutrizione e formazione Foyer Saint François</t>
  </si>
  <si>
    <t>Integrazione</t>
  </si>
  <si>
    <t>AL/2010/97</t>
  </si>
  <si>
    <t>AL/2010/65</t>
  </si>
  <si>
    <t>Storno a/da altro progetto</t>
  </si>
  <si>
    <t>Codice progetto storno</t>
  </si>
  <si>
    <t>AL/2011/111</t>
  </si>
  <si>
    <t>Finanziamento iniziale</t>
  </si>
  <si>
    <t>Finanziamento finale</t>
  </si>
  <si>
    <t>Lotta alla malnutrizione (II anno)</t>
  </si>
  <si>
    <t>Lotta alla malnutrizione (III anno)</t>
  </si>
  <si>
    <t>AL/2017/21</t>
  </si>
  <si>
    <t>AL/2017/26</t>
  </si>
  <si>
    <t>Waf Jérémie (Port-au-Prince)</t>
  </si>
  <si>
    <r>
      <t xml:space="preserve">Caritas Italiana &gt; Terremoto Haiti 2010 &gt; Progetti per ambito 
SANITARIO </t>
    </r>
    <r>
      <rPr>
        <i/>
        <sz val="12"/>
        <color indexed="8"/>
        <rFont val="Cambria"/>
        <family val="1"/>
        <scheme val="major"/>
      </rPr>
      <t>(agg. dicembre 2017)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</si>
</sst>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00000_-;\-* #,##0.00000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mbria"/>
      <family val="1"/>
      <scheme val="major"/>
    </font>
    <font>
      <i/>
      <sz val="12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right" vertical="center" wrapText="1"/>
    </xf>
    <xf numFmtId="43" fontId="9" fillId="0" borderId="0" xfId="2" applyFont="1" applyFill="1" applyBorder="1" applyAlignment="1">
      <alignment horizontal="right" vertical="center" wrapText="1"/>
    </xf>
    <xf numFmtId="43" fontId="9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0" fillId="0" borderId="0" xfId="2" applyFont="1" applyFill="1" applyBorder="1" applyAlignment="1">
      <alignment horizontal="right" vertical="center" wrapText="1"/>
    </xf>
    <xf numFmtId="43" fontId="11" fillId="0" borderId="0" xfId="2" applyFont="1" applyFill="1" applyBorder="1" applyAlignment="1">
      <alignment horizontal="right" vertical="center" wrapText="1"/>
    </xf>
    <xf numFmtId="43" fontId="11" fillId="0" borderId="0" xfId="2" applyFont="1" applyFill="1" applyBorder="1" applyAlignment="1">
      <alignment horizontal="left" vertical="center" wrapText="1"/>
    </xf>
    <xf numFmtId="43" fontId="8" fillId="0" borderId="0" xfId="2" applyFont="1" applyFill="1" applyBorder="1" applyAlignment="1">
      <alignment horizontal="left" vertical="center" wrapText="1"/>
    </xf>
    <xf numFmtId="43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3" fontId="5" fillId="0" borderId="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9" fillId="0" borderId="0" xfId="2" applyNumberFormat="1" applyFont="1" applyFill="1" applyBorder="1" applyAlignment="1">
      <alignment horizontal="right" vertical="center" wrapText="1"/>
    </xf>
    <xf numFmtId="43" fontId="5" fillId="0" borderId="0" xfId="2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43" fontId="6" fillId="0" borderId="0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3" fontId="12" fillId="0" borderId="0" xfId="2" applyFont="1" applyFill="1" applyBorder="1" applyAlignment="1">
      <alignment horizontal="center" vertical="center" wrapText="1"/>
    </xf>
    <xf numFmtId="43" fontId="12" fillId="0" borderId="0" xfId="2" applyFont="1" applyFill="1" applyBorder="1" applyAlignment="1">
      <alignment horizontal="right" vertical="center" wrapText="1"/>
    </xf>
    <xf numFmtId="43" fontId="12" fillId="0" borderId="0" xfId="2" applyFont="1" applyFill="1" applyBorder="1" applyAlignment="1">
      <alignment horizontal="left" vertical="center" wrapText="1"/>
    </xf>
    <xf numFmtId="43" fontId="12" fillId="0" borderId="0" xfId="2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N" displayName="SAN" ref="A2:K45" totalsRowCount="1" headerRowDxfId="24" dataDxfId="23" totalsRowDxfId="22">
  <autoFilter ref="A2:K44">
    <filterColumn colId="0"/>
  </autoFilter>
  <tableColumns count="11">
    <tableColumn id="1" name="Località" totalsRowLabel="Totale" dataDxfId="21" totalsRowDxfId="10"/>
    <tableColumn id="2" name="Descrizione sintetica" dataDxfId="20" totalsRowDxfId="9"/>
    <tableColumn id="4" name="Codice" totalsRowFunction="count" dataDxfId="19" totalsRowDxfId="8" dataCellStyle="Migliaia"/>
    <tableColumn id="3" name="Finanziamento iniziale" totalsRowFunction="sum" dataDxfId="18" totalsRowDxfId="7" dataCellStyle="Migliaia"/>
    <tableColumn id="8" name="Integrazione" totalsRowFunction="sum" dataDxfId="17" totalsRowDxfId="6" dataCellStyle="Migliaia"/>
    <tableColumn id="9" name="Storno a/da altro progetto" totalsRowFunction="sum" dataDxfId="16" totalsRowDxfId="5" dataCellStyle="Migliaia"/>
    <tableColumn id="10" name="Codice progetto storno" dataDxfId="15" totalsRowDxfId="4" dataCellStyle="Migliaia"/>
    <tableColumn id="11" name="Finanziamento finale" totalsRowFunction="sum" dataDxfId="14" totalsRowDxfId="3" dataCellStyle="Migliaia">
      <calculatedColumnFormula>SAN[[#This Row],[Finanziamento iniziale]]+SAN[[#This Row],[Integrazione]]+SAN[[#This Row],[Storno a/da altro progetto]]</calculatedColumnFormula>
    </tableColumn>
    <tableColumn id="5" name="Scheda" totalsRowFunction="count" dataDxfId="13" totalsRowDxfId="2" dataCellStyle="Collegamento ipertestuale"/>
    <tableColumn id="6" name="Agg.to" totalsRowFunction="count" dataDxfId="12" totalsRowDxfId="1"/>
    <tableColumn id="7" name="Concluso" totalsRowFunction="count" dataDxfId="1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ritasitaliana.it/materiali/Mondo/am_lat/haiti/progetti/AL-2010-110.pdf" TargetMode="External"/><Relationship Id="rId18" Type="http://schemas.openxmlformats.org/officeDocument/2006/relationships/hyperlink" Target="http://www.caritasitaliana.it/materiali/Mondo/am_lat/haiti/progetti/AL-2010-115-Agg.pdf" TargetMode="External"/><Relationship Id="rId26" Type="http://schemas.openxmlformats.org/officeDocument/2006/relationships/hyperlink" Target="http://www.caritasitaliana.it/materiali/Mondo/am_lat/haiti/progetti/AL-2010-129-Agg.pdf" TargetMode="External"/><Relationship Id="rId39" Type="http://schemas.openxmlformats.org/officeDocument/2006/relationships/hyperlink" Target="http://www.caritasitaliana.it/materiali/Mondo/am_lat/haiti/progetti/AL-2011-98-Agg.pdf" TargetMode="External"/><Relationship Id="rId21" Type="http://schemas.openxmlformats.org/officeDocument/2006/relationships/hyperlink" Target="http://www.caritasitaliana.it/materiali/Mondo/am_lat/haiti/progetti/AL-2010-118.pdf" TargetMode="External"/><Relationship Id="rId34" Type="http://schemas.openxmlformats.org/officeDocument/2006/relationships/hyperlink" Target="http://www.caritasitaliana.it/materiali/Mondo/am_lat/haiti/progetti/AL-2011-59-Agg.pdf" TargetMode="External"/><Relationship Id="rId42" Type="http://schemas.openxmlformats.org/officeDocument/2006/relationships/hyperlink" Target="http://www.caritasitaliana.it/materiali/Mondo/am_lat/haiti/progetti/AL-2012-22.pdf" TargetMode="External"/><Relationship Id="rId47" Type="http://schemas.openxmlformats.org/officeDocument/2006/relationships/hyperlink" Target="http://www.caritasitaliana.it/materiali/Mondo/am_lat/haiti/progetti/AL-2012-44.pdf" TargetMode="External"/><Relationship Id="rId50" Type="http://schemas.openxmlformats.org/officeDocument/2006/relationships/hyperlink" Target="http://www.caritasitaliana.it/materiali/Mondo/am_lat/haiti/progetti/AL-2013-42.pdf" TargetMode="External"/><Relationship Id="rId55" Type="http://schemas.openxmlformats.org/officeDocument/2006/relationships/hyperlink" Target="http://www.caritasitaliana.it/materiali/Mondo/am_lat/haiti/progetti/AL-2014-35.pdf" TargetMode="External"/><Relationship Id="rId63" Type="http://schemas.openxmlformats.org/officeDocument/2006/relationships/hyperlink" Target="http://www.caritasitaliana.it/materiali/Mondo/am_lat/haiti/progetti/AL-2015-38.pdf" TargetMode="External"/><Relationship Id="rId68" Type="http://schemas.openxmlformats.org/officeDocument/2006/relationships/hyperlink" Target="http://www.caritasitaliana.it/materiali/Mondo/am_lat/haiti/progetti/AL-2016-3-Agg.pdf" TargetMode="External"/><Relationship Id="rId76" Type="http://schemas.openxmlformats.org/officeDocument/2006/relationships/hyperlink" Target="http://www.caritasitaliana.it/materiali/Mondo/am_lat/haiti/progetti/AL-2017-26.pdf" TargetMode="External"/><Relationship Id="rId7" Type="http://schemas.openxmlformats.org/officeDocument/2006/relationships/hyperlink" Target="http://www.caritasitaliana.it/materiali/Mondo/am_lat/haiti/progetti/AL-2010-79.pdf" TargetMode="External"/><Relationship Id="rId71" Type="http://schemas.openxmlformats.org/officeDocument/2006/relationships/hyperlink" Target="http://www.caritasitaliana.it/materiali/Mondo/am_lat/haiti/progetti/AL-2015-38-Agg.pdf" TargetMode="External"/><Relationship Id="rId2" Type="http://schemas.openxmlformats.org/officeDocument/2006/relationships/hyperlink" Target="http://www.caritasitaliana.it/materiali/Mondo/am_lat/haiti/progetti/AL-2010-55-Agg.pdf" TargetMode="External"/><Relationship Id="rId16" Type="http://schemas.openxmlformats.org/officeDocument/2006/relationships/hyperlink" Target="http://www.caritasitaliana.it/materiali/Mondo/am_lat/haiti/progetti/AL-2010-114-Agg.pdf" TargetMode="External"/><Relationship Id="rId29" Type="http://schemas.openxmlformats.org/officeDocument/2006/relationships/hyperlink" Target="http://www.caritasitaliana.it/materiali/Mondo/am_lat/haiti/progetti/AL-2011-28.pdf" TargetMode="External"/><Relationship Id="rId11" Type="http://schemas.openxmlformats.org/officeDocument/2006/relationships/hyperlink" Target="http://www.caritasitaliana.it/materiali/Mondo/am_lat/haiti/progetti/AL-2010-109.pdf" TargetMode="External"/><Relationship Id="rId24" Type="http://schemas.openxmlformats.org/officeDocument/2006/relationships/hyperlink" Target="http://www.caritasitaliana.it/materiali/Mondo/am_lat/haiti/progetti/AL-2010-119-Agg.pdf" TargetMode="External"/><Relationship Id="rId32" Type="http://schemas.openxmlformats.org/officeDocument/2006/relationships/hyperlink" Target="http://www.caritasitaliana.it/materiali/Mondo/am_lat/haiti/progetti/AL-2011-29-Agg.pdf" TargetMode="External"/><Relationship Id="rId37" Type="http://schemas.openxmlformats.org/officeDocument/2006/relationships/hyperlink" Target="http://www.caritasitaliana.it/materiali/Mondo/am_lat/haiti/progetti/AL-2011-97-Agg.pdf" TargetMode="External"/><Relationship Id="rId40" Type="http://schemas.openxmlformats.org/officeDocument/2006/relationships/hyperlink" Target="http://www.caritasitaliana.it/materiali/Mondo/am_lat/haiti/progetti/AL-2011-104.pdf" TargetMode="External"/><Relationship Id="rId45" Type="http://schemas.openxmlformats.org/officeDocument/2006/relationships/hyperlink" Target="http://www.caritasitaliana.it/materiali/Mondo/am_lat/haiti/progetti/AL-2012-37.pdf" TargetMode="External"/><Relationship Id="rId53" Type="http://schemas.openxmlformats.org/officeDocument/2006/relationships/hyperlink" Target="http://www.caritasitaliana.it/materiali/Mondo/am_lat/haiti/progetti/AL-2013-48.pdf" TargetMode="External"/><Relationship Id="rId58" Type="http://schemas.openxmlformats.org/officeDocument/2006/relationships/hyperlink" Target="http://www.caritasitaliana.it/materiali/Mondo/am_lat/haiti/progetti/AL-2015-8.pdf" TargetMode="External"/><Relationship Id="rId66" Type="http://schemas.openxmlformats.org/officeDocument/2006/relationships/hyperlink" Target="http://www.caritasitaliana.it/materiali/Mondo/am_lat/haiti/progetti/AL-2013-49-Agg.pdf" TargetMode="External"/><Relationship Id="rId74" Type="http://schemas.openxmlformats.org/officeDocument/2006/relationships/hyperlink" Target="http://www.caritasitaliana.it/materiali/Mondo/am_lat/haiti/progetti/AL-2016-9.pdf" TargetMode="External"/><Relationship Id="rId79" Type="http://schemas.openxmlformats.org/officeDocument/2006/relationships/table" Target="../tables/table1.xml"/><Relationship Id="rId5" Type="http://schemas.openxmlformats.org/officeDocument/2006/relationships/hyperlink" Target="http://www.caritasitaliana.it/materiali/Mondo/am_lat/haiti/progetti/AL-2010-68.pdf" TargetMode="External"/><Relationship Id="rId61" Type="http://schemas.openxmlformats.org/officeDocument/2006/relationships/hyperlink" Target="http://www.caritasitaliana.it/materiali/Mondo/am_lat/haiti/progetti/AL-2013-42-Agg.pdf" TargetMode="External"/><Relationship Id="rId10" Type="http://schemas.openxmlformats.org/officeDocument/2006/relationships/hyperlink" Target="http://www.caritasitaliana.it/materiali/Mondo/am_lat/haiti/progetti/AL-2010-104-Agg.pdf" TargetMode="External"/><Relationship Id="rId19" Type="http://schemas.openxmlformats.org/officeDocument/2006/relationships/hyperlink" Target="http://www.caritasitaliana.it/materiali/Mondo/am_lat/haiti/progetti/AL-2010-116.pdf" TargetMode="External"/><Relationship Id="rId31" Type="http://schemas.openxmlformats.org/officeDocument/2006/relationships/hyperlink" Target="http://www.caritasitaliana.it/materiali/Mondo/am_lat/haiti/progetti/AL-2011-29.pdf" TargetMode="External"/><Relationship Id="rId44" Type="http://schemas.openxmlformats.org/officeDocument/2006/relationships/hyperlink" Target="http://www.caritasitaliana.it/materiali/Mondo/am_lat/haiti/progetti/AL-2011-121.pdf" TargetMode="External"/><Relationship Id="rId52" Type="http://schemas.openxmlformats.org/officeDocument/2006/relationships/hyperlink" Target="http://www.caritasitaliana.it/materiali/Mondo/am_lat/haiti/progetti/AL-2013-46-Agg.pdf" TargetMode="External"/><Relationship Id="rId60" Type="http://schemas.openxmlformats.org/officeDocument/2006/relationships/hyperlink" Target="http://www.caritasitaliana.it/materiali/Mondo/am_lat/haiti/progetti/AL-2010-7b-Agg.pdf" TargetMode="External"/><Relationship Id="rId65" Type="http://schemas.openxmlformats.org/officeDocument/2006/relationships/hyperlink" Target="http://www.caritasitaliana.it/materiali/Mondo/am_lat/haiti/progetti/AL-2014-35-Agg.pdf" TargetMode="External"/><Relationship Id="rId73" Type="http://schemas.openxmlformats.org/officeDocument/2006/relationships/hyperlink" Target="http://www.caritasitaliana.it/materiali/Mondo/am_lat/haiti/progetti/AL-2016-1-Agg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caritasitaliana.it/materiali/Mondo/am_lat/haiti/progetti/AL-2010-56-Agg.pdf" TargetMode="External"/><Relationship Id="rId9" Type="http://schemas.openxmlformats.org/officeDocument/2006/relationships/hyperlink" Target="http://www.caritasitaliana.it/materiali/Mondo/am_lat/haiti/progetti/AL-2010-104.pdf" TargetMode="External"/><Relationship Id="rId14" Type="http://schemas.openxmlformats.org/officeDocument/2006/relationships/hyperlink" Target="http://www.caritasitaliana.it/materiali/Mondo/am_lat/haiti/progetti/AL-2010-110-Agg.pdf" TargetMode="External"/><Relationship Id="rId22" Type="http://schemas.openxmlformats.org/officeDocument/2006/relationships/hyperlink" Target="http://www.caritasitaliana.it/materiali/Mondo/am_lat/haiti/progetti/AL-2010-118-Agg.pdf" TargetMode="External"/><Relationship Id="rId27" Type="http://schemas.openxmlformats.org/officeDocument/2006/relationships/hyperlink" Target="http://www.caritasitaliana.it/materiali/Mondo/am_lat/haiti/progetti/AL-2011-16.pdf" TargetMode="External"/><Relationship Id="rId30" Type="http://schemas.openxmlformats.org/officeDocument/2006/relationships/hyperlink" Target="http://www.caritasitaliana.it/materiali/Mondo/am_lat/haiti/progetti/AL-2011-28-Agg.pdf" TargetMode="External"/><Relationship Id="rId35" Type="http://schemas.openxmlformats.org/officeDocument/2006/relationships/hyperlink" Target="http://www.caritasitaliana.it/materiali/Mondo/am_lat/haiti/progetti/AL-2011-89.pdf" TargetMode="External"/><Relationship Id="rId43" Type="http://schemas.openxmlformats.org/officeDocument/2006/relationships/hyperlink" Target="http://www.caritasitaliana.it/materiali/Mondo/am_lat/haiti/progetti/AL-2012-22-Agg.pdf" TargetMode="External"/><Relationship Id="rId48" Type="http://schemas.openxmlformats.org/officeDocument/2006/relationships/hyperlink" Target="http://www.caritasitaliana.it/materiali/Mondo/am_lat/haiti/progetti/AL-2012-65.pdf" TargetMode="External"/><Relationship Id="rId56" Type="http://schemas.openxmlformats.org/officeDocument/2006/relationships/hyperlink" Target="http://www.caritasitaliana.it/materiali/Mondo/am_lat/haiti/progetti/AL-2012-44-Agg.pdf" TargetMode="External"/><Relationship Id="rId64" Type="http://schemas.openxmlformats.org/officeDocument/2006/relationships/hyperlink" Target="http://www.caritasitaliana.it/materiali/Mondo/am_lat/haiti/progetti/AL-2012-65-Agg.pdf" TargetMode="External"/><Relationship Id="rId69" Type="http://schemas.openxmlformats.org/officeDocument/2006/relationships/hyperlink" Target="http://www.caritasitaliana.it/materiali/Mondo/am_lat/haiti/progetti/AL-2016-3.pdf" TargetMode="External"/><Relationship Id="rId77" Type="http://schemas.openxmlformats.org/officeDocument/2006/relationships/hyperlink" Target="http://www.caritasitaliana.it/materiali/Mondo/am_lat/haiti/progetti/AL-2017-26-Agg.pdf" TargetMode="External"/><Relationship Id="rId8" Type="http://schemas.openxmlformats.org/officeDocument/2006/relationships/hyperlink" Target="http://www.caritasitaliana.it/materiali/Mondo/am_lat/haiti/progetti/AL-2010-79-Agg.pdf" TargetMode="External"/><Relationship Id="rId51" Type="http://schemas.openxmlformats.org/officeDocument/2006/relationships/hyperlink" Target="http://www.caritasitaliana.it/materiali/Mondo/am_lat/haiti/progetti/AL-2013-46.pdf" TargetMode="External"/><Relationship Id="rId72" Type="http://schemas.openxmlformats.org/officeDocument/2006/relationships/hyperlink" Target="http://www.caritasitaliana.it/materiali/Mondo/am_lat/haiti/progetti/AL-2016-1.pdf" TargetMode="External"/><Relationship Id="rId3" Type="http://schemas.openxmlformats.org/officeDocument/2006/relationships/hyperlink" Target="http://www.caritasitaliana.it/materiali/Mondo/am_lat/haiti/progetti/AL-2010-56.pdf" TargetMode="External"/><Relationship Id="rId12" Type="http://schemas.openxmlformats.org/officeDocument/2006/relationships/hyperlink" Target="http://www.caritasitaliana.it/materiali/Mondo/am_lat/haiti/progetti/AL-2010-109-Agg.pdf" TargetMode="External"/><Relationship Id="rId17" Type="http://schemas.openxmlformats.org/officeDocument/2006/relationships/hyperlink" Target="http://www.caritasitaliana.it/materiali/Mondo/am_lat/haiti/progetti/AL-2010-115.pdf" TargetMode="External"/><Relationship Id="rId25" Type="http://schemas.openxmlformats.org/officeDocument/2006/relationships/hyperlink" Target="http://www.caritasitaliana.it/materiali/Mondo/am_lat/haiti/progetti/AL-2010-129.pdf" TargetMode="External"/><Relationship Id="rId33" Type="http://schemas.openxmlformats.org/officeDocument/2006/relationships/hyperlink" Target="http://www.caritasitaliana.it/materiali/Mondo/am_lat/haiti/progetti/AL-2011-59.pdf" TargetMode="External"/><Relationship Id="rId38" Type="http://schemas.openxmlformats.org/officeDocument/2006/relationships/hyperlink" Target="http://www.caritasitaliana.it/materiali/Mondo/am_lat/haiti/progetti/AL-2011-98.pdf" TargetMode="External"/><Relationship Id="rId46" Type="http://schemas.openxmlformats.org/officeDocument/2006/relationships/hyperlink" Target="http://www.caritasitaliana.it/materiali/Mondo/am_lat/haiti/progetti/AL-2012-37-Agg.pdf" TargetMode="External"/><Relationship Id="rId59" Type="http://schemas.openxmlformats.org/officeDocument/2006/relationships/hyperlink" Target="http://www.caritasitaliana.it/materiali/Mondo/am_lat/haiti/progetti/AL-2010-7a-Agg.pdf" TargetMode="External"/><Relationship Id="rId67" Type="http://schemas.openxmlformats.org/officeDocument/2006/relationships/hyperlink" Target="http://www.caritasitaliana.it/materiali/Mondo/am_lat/haiti/progetti/AL-2011-121-Agg.pdf" TargetMode="External"/><Relationship Id="rId20" Type="http://schemas.openxmlformats.org/officeDocument/2006/relationships/hyperlink" Target="http://www.caritasitaliana.it/materiali/Mondo/am_lat/haiti/progetti/AL-2010-116-Agg.pdf" TargetMode="External"/><Relationship Id="rId41" Type="http://schemas.openxmlformats.org/officeDocument/2006/relationships/hyperlink" Target="http://www.caritasitaliana.it/materiali/Mondo/am_lat/haiti/progetti/AL-2011-104-Agg.pdf" TargetMode="External"/><Relationship Id="rId54" Type="http://schemas.openxmlformats.org/officeDocument/2006/relationships/hyperlink" Target="http://www.caritasitaliana.it/materiali/Mondo/am_lat/haiti/progetti/AL-2014-25.pdf" TargetMode="External"/><Relationship Id="rId62" Type="http://schemas.openxmlformats.org/officeDocument/2006/relationships/hyperlink" Target="http://www.caritasitaliana.it/materiali/Mondo/am_lat/haiti/progetti/AL-2014-37.pdf" TargetMode="External"/><Relationship Id="rId70" Type="http://schemas.openxmlformats.org/officeDocument/2006/relationships/hyperlink" Target="http://www.caritasitaliana.it/materiali/Mondo/am_lat/haiti/progetti/AL-2015-8-Agg.pdf" TargetMode="External"/><Relationship Id="rId75" Type="http://schemas.openxmlformats.org/officeDocument/2006/relationships/hyperlink" Target="http://www.caritasitaliana.it/materiali/Mondo/am_lat/haiti/progetti/AL-2017-21.pdf" TargetMode="External"/><Relationship Id="rId1" Type="http://schemas.openxmlformats.org/officeDocument/2006/relationships/hyperlink" Target="http://www.caritasitaliana.it/materiali/Mondo/am_lat/haiti/progetti/AL-2010-55.pdf" TargetMode="External"/><Relationship Id="rId6" Type="http://schemas.openxmlformats.org/officeDocument/2006/relationships/hyperlink" Target="http://www.caritasitaliana.it/materiali/Mondo/am_lat/haiti/progetti/AL-2010-68-Agg.pdf" TargetMode="External"/><Relationship Id="rId15" Type="http://schemas.openxmlformats.org/officeDocument/2006/relationships/hyperlink" Target="http://www.caritasitaliana.it/materiali/Mondo/am_lat/haiti/progetti/AL-2010-114.pdf" TargetMode="External"/><Relationship Id="rId23" Type="http://schemas.openxmlformats.org/officeDocument/2006/relationships/hyperlink" Target="http://www.caritasitaliana.it/materiali/Mondo/am_lat/haiti/progetti/AL-2010-119.pdf" TargetMode="External"/><Relationship Id="rId28" Type="http://schemas.openxmlformats.org/officeDocument/2006/relationships/hyperlink" Target="http://www.caritasitaliana.it/materiali/Mondo/am_lat/haiti/progetti/AL-2011-16-Agg.pdf" TargetMode="External"/><Relationship Id="rId36" Type="http://schemas.openxmlformats.org/officeDocument/2006/relationships/hyperlink" Target="http://www.caritasitaliana.it/materiali/Mondo/am_lat/haiti/progetti/AL-2011-97.pdf" TargetMode="External"/><Relationship Id="rId49" Type="http://schemas.openxmlformats.org/officeDocument/2006/relationships/hyperlink" Target="http://www.caritasitaliana.it/materiali/Mondo/am_lat/haiti/progetti/AL-2013-49.pdf" TargetMode="External"/><Relationship Id="rId57" Type="http://schemas.openxmlformats.org/officeDocument/2006/relationships/hyperlink" Target="http://www.caritasitaliana.it/materiali/Mondo/am_lat/haiti/progetti/AL-2013-48-Ag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topLeftCell="B33" zoomScaleNormal="100" workbookViewId="0">
      <selection activeCell="K44" sqref="K44"/>
    </sheetView>
  </sheetViews>
  <sheetFormatPr defaultRowHeight="12.75"/>
  <cols>
    <col min="1" max="1" width="30.5703125" style="1" bestFit="1" customWidth="1"/>
    <col min="2" max="2" width="33.85546875" style="1" bestFit="1" customWidth="1"/>
    <col min="3" max="3" width="14.28515625" style="37" customWidth="1"/>
    <col min="4" max="4" width="14.28515625" style="38" customWidth="1"/>
    <col min="5" max="5" width="13.7109375" style="38" customWidth="1"/>
    <col min="6" max="6" width="12.85546875" style="38" customWidth="1"/>
    <col min="7" max="7" width="13.85546875" style="1" customWidth="1"/>
    <col min="8" max="9" width="15.85546875" style="1" customWidth="1"/>
    <col min="10" max="10" width="11.140625" style="1" customWidth="1"/>
    <col min="11" max="11" width="15.140625" style="1" customWidth="1"/>
    <col min="12" max="12" width="11" style="1" bestFit="1" customWidth="1"/>
    <col min="13" max="13" width="16" style="1" customWidth="1"/>
    <col min="14" max="14" width="13.7109375" style="1" customWidth="1"/>
    <col min="15" max="16384" width="9.140625" style="1"/>
  </cols>
  <sheetData>
    <row r="1" spans="1:11" ht="38.25" customHeight="1">
      <c r="A1" s="48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37.5" customHeight="1">
      <c r="A2" s="2" t="s">
        <v>7</v>
      </c>
      <c r="B2" s="2" t="s">
        <v>8</v>
      </c>
      <c r="C2" s="2" t="s">
        <v>9</v>
      </c>
      <c r="D2" s="3" t="s">
        <v>116</v>
      </c>
      <c r="E2" s="3" t="s">
        <v>110</v>
      </c>
      <c r="F2" s="3" t="s">
        <v>113</v>
      </c>
      <c r="G2" s="3" t="s">
        <v>114</v>
      </c>
      <c r="H2" s="3" t="s">
        <v>117</v>
      </c>
      <c r="I2" s="2" t="s">
        <v>10</v>
      </c>
      <c r="J2" s="2" t="s">
        <v>11</v>
      </c>
      <c r="K2" s="2" t="s">
        <v>12</v>
      </c>
    </row>
    <row r="3" spans="1:11">
      <c r="A3" s="4" t="s">
        <v>15</v>
      </c>
      <c r="B3" s="4" t="s">
        <v>30</v>
      </c>
      <c r="C3" s="5" t="s">
        <v>31</v>
      </c>
      <c r="D3" s="6">
        <v>14340</v>
      </c>
      <c r="E3" s="6"/>
      <c r="F3" s="6"/>
      <c r="G3" s="7"/>
      <c r="H3" s="6">
        <f>SAN[[#This Row],[Finanziamento iniziale]]+SAN[[#This Row],[Integrazione]]+SAN[[#This Row],[Storno a/da altro progetto]]</f>
        <v>14340</v>
      </c>
      <c r="I3" s="8" t="s">
        <v>0</v>
      </c>
      <c r="J3" s="8" t="s">
        <v>0</v>
      </c>
      <c r="K3" s="5" t="s">
        <v>1</v>
      </c>
    </row>
    <row r="4" spans="1:11">
      <c r="A4" s="4" t="s">
        <v>32</v>
      </c>
      <c r="B4" s="4" t="s">
        <v>16</v>
      </c>
      <c r="C4" s="5" t="s">
        <v>33</v>
      </c>
      <c r="D4" s="6">
        <v>5000</v>
      </c>
      <c r="E4" s="6"/>
      <c r="F4" s="6"/>
      <c r="G4" s="7"/>
      <c r="H4" s="6">
        <f>SAN[[#This Row],[Finanziamento iniziale]]+SAN[[#This Row],[Integrazione]]+SAN[[#This Row],[Storno a/da altro progetto]]</f>
        <v>5000</v>
      </c>
      <c r="I4" s="8" t="s">
        <v>0</v>
      </c>
      <c r="J4" s="8" t="s">
        <v>0</v>
      </c>
      <c r="K4" s="5" t="s">
        <v>1</v>
      </c>
    </row>
    <row r="5" spans="1:11">
      <c r="A5" s="9" t="s">
        <v>14</v>
      </c>
      <c r="B5" s="4" t="s">
        <v>16</v>
      </c>
      <c r="C5" s="5" t="s">
        <v>34</v>
      </c>
      <c r="D5" s="6">
        <v>79000</v>
      </c>
      <c r="E5" s="6"/>
      <c r="F5" s="6"/>
      <c r="G5" s="7"/>
      <c r="H5" s="6">
        <f>SAN[[#This Row],[Finanziamento iniziale]]+SAN[[#This Row],[Integrazione]]+SAN[[#This Row],[Storno a/da altro progetto]]</f>
        <v>79000</v>
      </c>
      <c r="I5" s="8" t="s">
        <v>0</v>
      </c>
      <c r="J5" s="8" t="s">
        <v>0</v>
      </c>
      <c r="K5" s="5" t="s">
        <v>1</v>
      </c>
    </row>
    <row r="6" spans="1:11">
      <c r="A6" s="9" t="s">
        <v>2</v>
      </c>
      <c r="B6" s="4" t="s">
        <v>35</v>
      </c>
      <c r="C6" s="5" t="s">
        <v>36</v>
      </c>
      <c r="D6" s="6">
        <v>6255</v>
      </c>
      <c r="E6" s="6"/>
      <c r="F6" s="6"/>
      <c r="G6" s="7"/>
      <c r="H6" s="6">
        <f>SAN[[#This Row],[Finanziamento iniziale]]+SAN[[#This Row],[Integrazione]]+SAN[[#This Row],[Storno a/da altro progetto]]</f>
        <v>6255</v>
      </c>
      <c r="I6" s="8" t="s">
        <v>0</v>
      </c>
      <c r="J6" s="8" t="s">
        <v>0</v>
      </c>
      <c r="K6" s="5" t="s">
        <v>1</v>
      </c>
    </row>
    <row r="7" spans="1:11">
      <c r="A7" s="9" t="s">
        <v>37</v>
      </c>
      <c r="B7" s="4" t="s">
        <v>35</v>
      </c>
      <c r="C7" s="10" t="s">
        <v>38</v>
      </c>
      <c r="D7" s="11">
        <v>15500</v>
      </c>
      <c r="E7" s="12"/>
      <c r="F7" s="12">
        <v>-262.18</v>
      </c>
      <c r="G7" s="13" t="s">
        <v>111</v>
      </c>
      <c r="H7" s="11">
        <f>SAN[[#This Row],[Finanziamento iniziale]]+SAN[[#This Row],[Integrazione]]+SAN[[#This Row],[Storno a/da altro progetto]]</f>
        <v>15237.82</v>
      </c>
      <c r="I7" s="8" t="s">
        <v>0</v>
      </c>
      <c r="J7" s="8" t="s">
        <v>0</v>
      </c>
      <c r="K7" s="5" t="s">
        <v>1</v>
      </c>
    </row>
    <row r="8" spans="1:11">
      <c r="A8" s="4" t="s">
        <v>122</v>
      </c>
      <c r="B8" s="4" t="s">
        <v>35</v>
      </c>
      <c r="C8" s="5" t="s">
        <v>39</v>
      </c>
      <c r="D8" s="6">
        <v>24000</v>
      </c>
      <c r="E8" s="6"/>
      <c r="F8" s="6"/>
      <c r="G8" s="7"/>
      <c r="H8" s="6">
        <f>SAN[[#This Row],[Finanziamento iniziale]]+SAN[[#This Row],[Integrazione]]+SAN[[#This Row],[Storno a/da altro progetto]]</f>
        <v>24000</v>
      </c>
      <c r="I8" s="8" t="s">
        <v>0</v>
      </c>
      <c r="J8" s="8" t="s">
        <v>0</v>
      </c>
      <c r="K8" s="5" t="s">
        <v>1</v>
      </c>
    </row>
    <row r="9" spans="1:11">
      <c r="A9" s="9" t="s">
        <v>32</v>
      </c>
      <c r="B9" s="9" t="s">
        <v>40</v>
      </c>
      <c r="C9" s="5" t="s">
        <v>41</v>
      </c>
      <c r="D9" s="6">
        <v>37120</v>
      </c>
      <c r="E9" s="6"/>
      <c r="F9" s="6"/>
      <c r="G9" s="7"/>
      <c r="H9" s="6">
        <f>SAN[[#This Row],[Finanziamento iniziale]]+SAN[[#This Row],[Integrazione]]+SAN[[#This Row],[Storno a/da altro progetto]]</f>
        <v>37120</v>
      </c>
      <c r="I9" s="8" t="s">
        <v>0</v>
      </c>
      <c r="J9" s="8" t="s">
        <v>0</v>
      </c>
      <c r="K9" s="5" t="s">
        <v>1</v>
      </c>
    </row>
    <row r="10" spans="1:11">
      <c r="A10" s="9" t="s">
        <v>18</v>
      </c>
      <c r="B10" s="4" t="s">
        <v>42</v>
      </c>
      <c r="C10" s="10" t="s">
        <v>43</v>
      </c>
      <c r="D10" s="11">
        <v>123200</v>
      </c>
      <c r="E10" s="12"/>
      <c r="F10" s="12">
        <v>-8854</v>
      </c>
      <c r="G10" s="13" t="s">
        <v>112</v>
      </c>
      <c r="H10" s="11">
        <f>SAN[[#This Row],[Finanziamento iniziale]]+SAN[[#This Row],[Integrazione]]+SAN[[#This Row],[Storno a/da altro progetto]]</f>
        <v>114346</v>
      </c>
      <c r="I10" s="8" t="s">
        <v>0</v>
      </c>
      <c r="J10" s="8" t="s">
        <v>0</v>
      </c>
      <c r="K10" s="5" t="s">
        <v>1</v>
      </c>
    </row>
    <row r="11" spans="1:11">
      <c r="A11" s="9" t="s">
        <v>4</v>
      </c>
      <c r="B11" s="9" t="s">
        <v>44</v>
      </c>
      <c r="C11" s="5" t="s">
        <v>45</v>
      </c>
      <c r="D11" s="6">
        <v>5000</v>
      </c>
      <c r="E11" s="6"/>
      <c r="F11" s="6"/>
      <c r="G11" s="7"/>
      <c r="H11" s="6">
        <f>SAN[[#This Row],[Finanziamento iniziale]]+SAN[[#This Row],[Integrazione]]+SAN[[#This Row],[Storno a/da altro progetto]]</f>
        <v>5000</v>
      </c>
      <c r="I11" s="8" t="s">
        <v>0</v>
      </c>
      <c r="J11" s="8" t="s">
        <v>0</v>
      </c>
      <c r="K11" s="5" t="s">
        <v>1</v>
      </c>
    </row>
    <row r="12" spans="1:11">
      <c r="A12" s="9" t="s">
        <v>20</v>
      </c>
      <c r="B12" s="4" t="s">
        <v>21</v>
      </c>
      <c r="C12" s="14" t="s">
        <v>22</v>
      </c>
      <c r="D12" s="6">
        <v>2300</v>
      </c>
      <c r="E12" s="6"/>
      <c r="F12" s="6"/>
      <c r="G12" s="7"/>
      <c r="H12" s="6">
        <f>SAN[[#This Row],[Finanziamento iniziale]]+SAN[[#This Row],[Integrazione]]+SAN[[#This Row],[Storno a/da altro progetto]]</f>
        <v>2300</v>
      </c>
      <c r="I12" s="8" t="s">
        <v>0</v>
      </c>
      <c r="J12" s="8" t="s">
        <v>0</v>
      </c>
      <c r="K12" s="5" t="s">
        <v>1</v>
      </c>
    </row>
    <row r="13" spans="1:11">
      <c r="A13" s="9" t="s">
        <v>20</v>
      </c>
      <c r="B13" s="4" t="s">
        <v>23</v>
      </c>
      <c r="C13" s="5" t="s">
        <v>24</v>
      </c>
      <c r="D13" s="6">
        <v>2300</v>
      </c>
      <c r="E13" s="6"/>
      <c r="F13" s="6"/>
      <c r="G13" s="7"/>
      <c r="H13" s="6">
        <f>SAN[[#This Row],[Finanziamento iniziale]]+SAN[[#This Row],[Integrazione]]+SAN[[#This Row],[Storno a/da altro progetto]]</f>
        <v>2300</v>
      </c>
      <c r="I13" s="8" t="s">
        <v>0</v>
      </c>
      <c r="J13" s="8" t="s">
        <v>0</v>
      </c>
      <c r="K13" s="5" t="s">
        <v>1</v>
      </c>
    </row>
    <row r="14" spans="1:11">
      <c r="A14" s="9" t="s">
        <v>25</v>
      </c>
      <c r="B14" s="4" t="s">
        <v>26</v>
      </c>
      <c r="C14" s="5" t="s">
        <v>27</v>
      </c>
      <c r="D14" s="6">
        <v>46200</v>
      </c>
      <c r="E14" s="6"/>
      <c r="F14" s="6"/>
      <c r="G14" s="7"/>
      <c r="H14" s="6">
        <f>SAN[[#This Row],[Finanziamento iniziale]]+SAN[[#This Row],[Integrazione]]+SAN[[#This Row],[Storno a/da altro progetto]]</f>
        <v>46200</v>
      </c>
      <c r="I14" s="8" t="s">
        <v>0</v>
      </c>
      <c r="J14" s="8" t="s">
        <v>0</v>
      </c>
      <c r="K14" s="5" t="s">
        <v>1</v>
      </c>
    </row>
    <row r="15" spans="1:11">
      <c r="A15" s="4" t="s">
        <v>64</v>
      </c>
      <c r="B15" s="4" t="s">
        <v>28</v>
      </c>
      <c r="C15" s="5" t="s">
        <v>29</v>
      </c>
      <c r="D15" s="6">
        <v>2700</v>
      </c>
      <c r="E15" s="6"/>
      <c r="F15" s="6"/>
      <c r="G15" s="7"/>
      <c r="H15" s="6">
        <f>SAN[[#This Row],[Finanziamento iniziale]]+SAN[[#This Row],[Integrazione]]+SAN[[#This Row],[Storno a/da altro progetto]]</f>
        <v>2700</v>
      </c>
      <c r="I15" s="8" t="s">
        <v>0</v>
      </c>
      <c r="J15" s="8" t="s">
        <v>0</v>
      </c>
      <c r="K15" s="5" t="s">
        <v>1</v>
      </c>
    </row>
    <row r="16" spans="1:11">
      <c r="A16" s="4" t="s">
        <v>18</v>
      </c>
      <c r="B16" s="4" t="s">
        <v>16</v>
      </c>
      <c r="C16" s="10" t="s">
        <v>17</v>
      </c>
      <c r="D16" s="11">
        <v>225500</v>
      </c>
      <c r="E16" s="12"/>
      <c r="F16" s="12">
        <v>-7486.54</v>
      </c>
      <c r="G16" s="13" t="s">
        <v>112</v>
      </c>
      <c r="H16" s="11">
        <f>SAN[[#This Row],[Finanziamento iniziale]]+SAN[[#This Row],[Integrazione]]+SAN[[#This Row],[Storno a/da altro progetto]]</f>
        <v>218013.46</v>
      </c>
      <c r="I16" s="5"/>
      <c r="J16" s="8" t="s">
        <v>0</v>
      </c>
      <c r="K16" s="5" t="s">
        <v>1</v>
      </c>
    </row>
    <row r="17" spans="1:12">
      <c r="A17" s="4" t="s">
        <v>4</v>
      </c>
      <c r="B17" s="4" t="s">
        <v>16</v>
      </c>
      <c r="C17" s="10" t="s">
        <v>19</v>
      </c>
      <c r="D17" s="11">
        <v>224500</v>
      </c>
      <c r="E17" s="12"/>
      <c r="F17" s="12">
        <v>-12408.41</v>
      </c>
      <c r="G17" s="13" t="s">
        <v>112</v>
      </c>
      <c r="H17" s="11">
        <f>SAN[[#This Row],[Finanziamento iniziale]]+SAN[[#This Row],[Integrazione]]+SAN[[#This Row],[Storno a/da altro progetto]]</f>
        <v>212091.59</v>
      </c>
      <c r="I17" s="5"/>
      <c r="J17" s="8" t="s">
        <v>0</v>
      </c>
      <c r="K17" s="5" t="s">
        <v>1</v>
      </c>
    </row>
    <row r="18" spans="1:12">
      <c r="A18" s="4" t="s">
        <v>5</v>
      </c>
      <c r="B18" s="9" t="s">
        <v>46</v>
      </c>
      <c r="C18" s="5" t="s">
        <v>47</v>
      </c>
      <c r="D18" s="6">
        <v>77600</v>
      </c>
      <c r="E18" s="6"/>
      <c r="F18" s="6"/>
      <c r="G18" s="7"/>
      <c r="H18" s="6">
        <f>SAN[[#This Row],[Finanziamento iniziale]]+SAN[[#This Row],[Integrazione]]+SAN[[#This Row],[Storno a/da altro progetto]]</f>
        <v>77600</v>
      </c>
      <c r="I18" s="8" t="s">
        <v>0</v>
      </c>
      <c r="J18" s="8" t="s">
        <v>0</v>
      </c>
      <c r="K18" s="5" t="s">
        <v>1</v>
      </c>
    </row>
    <row r="19" spans="1:12">
      <c r="A19" s="4" t="s">
        <v>48</v>
      </c>
      <c r="B19" s="9" t="s">
        <v>49</v>
      </c>
      <c r="C19" s="5" t="s">
        <v>50</v>
      </c>
      <c r="D19" s="6">
        <v>35000</v>
      </c>
      <c r="E19" s="6"/>
      <c r="F19" s="6"/>
      <c r="G19" s="7"/>
      <c r="H19" s="6">
        <f>SAN[[#This Row],[Finanziamento iniziale]]+SAN[[#This Row],[Integrazione]]+SAN[[#This Row],[Storno a/da altro progetto]]</f>
        <v>35000</v>
      </c>
      <c r="I19" s="8" t="s">
        <v>0</v>
      </c>
      <c r="J19" s="8" t="s">
        <v>0</v>
      </c>
      <c r="K19" s="5" t="s">
        <v>1</v>
      </c>
    </row>
    <row r="20" spans="1:12">
      <c r="A20" s="4" t="s">
        <v>51</v>
      </c>
      <c r="B20" s="9" t="s">
        <v>52</v>
      </c>
      <c r="C20" s="5" t="s">
        <v>53</v>
      </c>
      <c r="D20" s="6">
        <v>101500</v>
      </c>
      <c r="E20" s="6"/>
      <c r="F20" s="6"/>
      <c r="G20" s="7"/>
      <c r="H20" s="6">
        <f>SAN[[#This Row],[Finanziamento iniziale]]+SAN[[#This Row],[Integrazione]]+SAN[[#This Row],[Storno a/da altro progetto]]</f>
        <v>101500</v>
      </c>
      <c r="I20" s="8" t="s">
        <v>0</v>
      </c>
      <c r="J20" s="8" t="s">
        <v>0</v>
      </c>
      <c r="K20" s="5" t="s">
        <v>1</v>
      </c>
    </row>
    <row r="21" spans="1:12">
      <c r="A21" s="4" t="s">
        <v>54</v>
      </c>
      <c r="B21" s="9" t="s">
        <v>55</v>
      </c>
      <c r="C21" s="5" t="s">
        <v>56</v>
      </c>
      <c r="D21" s="6">
        <v>46513</v>
      </c>
      <c r="E21" s="6"/>
      <c r="F21" s="6"/>
      <c r="G21" s="7"/>
      <c r="H21" s="6">
        <f>SAN[[#This Row],[Finanziamento iniziale]]+SAN[[#This Row],[Integrazione]]+SAN[[#This Row],[Storno a/da altro progetto]]</f>
        <v>46513</v>
      </c>
      <c r="I21" s="8" t="s">
        <v>0</v>
      </c>
      <c r="J21" s="8" t="s">
        <v>0</v>
      </c>
      <c r="K21" s="5" t="s">
        <v>1</v>
      </c>
    </row>
    <row r="22" spans="1:12" ht="25.5">
      <c r="A22" s="4" t="s">
        <v>57</v>
      </c>
      <c r="B22" s="9" t="s">
        <v>58</v>
      </c>
      <c r="C22" s="10" t="s">
        <v>59</v>
      </c>
      <c r="D22" s="11">
        <v>600000</v>
      </c>
      <c r="E22" s="11">
        <v>61600</v>
      </c>
      <c r="F22" s="12"/>
      <c r="G22" s="13"/>
      <c r="H22" s="11">
        <f>SAN[[#This Row],[Finanziamento iniziale]]+SAN[[#This Row],[Integrazione]]+SAN[[#This Row],[Storno a/da altro progetto]]</f>
        <v>661600</v>
      </c>
      <c r="I22" s="8" t="s">
        <v>0</v>
      </c>
      <c r="J22" s="5"/>
      <c r="K22" s="5"/>
    </row>
    <row r="23" spans="1:12">
      <c r="A23" s="4" t="s">
        <v>6</v>
      </c>
      <c r="B23" s="9" t="s">
        <v>60</v>
      </c>
      <c r="C23" s="5" t="s">
        <v>61</v>
      </c>
      <c r="D23" s="6">
        <v>82830</v>
      </c>
      <c r="E23" s="6"/>
      <c r="F23" s="6"/>
      <c r="G23" s="7"/>
      <c r="H23" s="6">
        <f>SAN[[#This Row],[Finanziamento iniziale]]+SAN[[#This Row],[Integrazione]]+SAN[[#This Row],[Storno a/da altro progetto]]</f>
        <v>82830</v>
      </c>
      <c r="I23" s="8" t="s">
        <v>0</v>
      </c>
      <c r="J23" s="8" t="s">
        <v>0</v>
      </c>
      <c r="K23" s="5" t="s">
        <v>1</v>
      </c>
    </row>
    <row r="24" spans="1:12">
      <c r="A24" s="4" t="s">
        <v>99</v>
      </c>
      <c r="B24" s="9" t="s">
        <v>62</v>
      </c>
      <c r="C24" s="5" t="s">
        <v>63</v>
      </c>
      <c r="D24" s="6">
        <v>46560</v>
      </c>
      <c r="E24" s="6"/>
      <c r="F24" s="6"/>
      <c r="G24" s="7"/>
      <c r="H24" s="6">
        <f>SAN[[#This Row],[Finanziamento iniziale]]+SAN[[#This Row],[Integrazione]]+SAN[[#This Row],[Storno a/da altro progetto]]</f>
        <v>46560</v>
      </c>
      <c r="I24" s="8" t="s">
        <v>0</v>
      </c>
      <c r="J24" s="8" t="s">
        <v>0</v>
      </c>
      <c r="K24" s="5" t="s">
        <v>1</v>
      </c>
    </row>
    <row r="25" spans="1:12" ht="25.5">
      <c r="A25" s="4" t="s">
        <v>64</v>
      </c>
      <c r="B25" s="9" t="s">
        <v>65</v>
      </c>
      <c r="C25" s="5" t="s">
        <v>66</v>
      </c>
      <c r="D25" s="6">
        <v>42243</v>
      </c>
      <c r="E25" s="6"/>
      <c r="F25" s="6"/>
      <c r="G25" s="7"/>
      <c r="H25" s="6">
        <f>SAN[[#This Row],[Finanziamento iniziale]]+SAN[[#This Row],[Integrazione]]+SAN[[#This Row],[Storno a/da altro progetto]]</f>
        <v>42243</v>
      </c>
      <c r="I25" s="8" t="s">
        <v>0</v>
      </c>
      <c r="J25" s="8" t="s">
        <v>0</v>
      </c>
      <c r="K25" s="5" t="s">
        <v>1</v>
      </c>
      <c r="L25" s="15"/>
    </row>
    <row r="26" spans="1:12" ht="51">
      <c r="A26" s="4" t="s">
        <v>4</v>
      </c>
      <c r="B26" s="9" t="s">
        <v>70</v>
      </c>
      <c r="C26" s="5" t="s">
        <v>71</v>
      </c>
      <c r="D26" s="6">
        <v>165720</v>
      </c>
      <c r="E26" s="6"/>
      <c r="F26" s="6"/>
      <c r="G26" s="7"/>
      <c r="H26" s="6">
        <f>SAN[[#This Row],[Finanziamento iniziale]]+SAN[[#This Row],[Integrazione]]+SAN[[#This Row],[Storno a/da altro progetto]]</f>
        <v>165720</v>
      </c>
      <c r="I26" s="8" t="s">
        <v>0</v>
      </c>
      <c r="J26" s="8" t="s">
        <v>0</v>
      </c>
      <c r="K26" s="5" t="s">
        <v>1</v>
      </c>
    </row>
    <row r="27" spans="1:12">
      <c r="A27" s="4" t="s">
        <v>67</v>
      </c>
      <c r="B27" s="9" t="s">
        <v>68</v>
      </c>
      <c r="C27" s="5" t="s">
        <v>69</v>
      </c>
      <c r="D27" s="6">
        <v>20480</v>
      </c>
      <c r="E27" s="6"/>
      <c r="F27" s="6"/>
      <c r="G27" s="7"/>
      <c r="H27" s="6">
        <f>SAN[[#This Row],[Finanziamento iniziale]]+SAN[[#This Row],[Integrazione]]+SAN[[#This Row],[Storno a/da altro progetto]]</f>
        <v>20480</v>
      </c>
      <c r="I27" s="8" t="s">
        <v>0</v>
      </c>
      <c r="J27" s="8" t="s">
        <v>0</v>
      </c>
      <c r="K27" s="5" t="s">
        <v>1</v>
      </c>
    </row>
    <row r="28" spans="1:12" ht="25.5">
      <c r="A28" s="4" t="s">
        <v>2</v>
      </c>
      <c r="B28" s="9" t="s">
        <v>72</v>
      </c>
      <c r="C28" s="5" t="s">
        <v>73</v>
      </c>
      <c r="D28" s="16">
        <v>143490</v>
      </c>
      <c r="E28" s="17"/>
      <c r="F28" s="17"/>
      <c r="G28" s="18"/>
      <c r="H28" s="16">
        <f>SAN[[#This Row],[Finanziamento iniziale]]+SAN[[#This Row],[Integrazione]]+SAN[[#This Row],[Storno a/da altro progetto]]</f>
        <v>143490</v>
      </c>
      <c r="I28" s="8" t="s">
        <v>0</v>
      </c>
      <c r="J28" s="8" t="s">
        <v>0</v>
      </c>
      <c r="K28" s="5" t="s">
        <v>1</v>
      </c>
    </row>
    <row r="29" spans="1:12" ht="25.5">
      <c r="A29" s="4" t="s">
        <v>98</v>
      </c>
      <c r="B29" s="9" t="s">
        <v>74</v>
      </c>
      <c r="C29" s="5" t="s">
        <v>75</v>
      </c>
      <c r="D29" s="6">
        <v>59070</v>
      </c>
      <c r="E29" s="6"/>
      <c r="F29" s="6"/>
      <c r="G29" s="7"/>
      <c r="H29" s="6">
        <f>SAN[[#This Row],[Finanziamento iniziale]]+SAN[[#This Row],[Integrazione]]+SAN[[#This Row],[Storno a/da altro progetto]]</f>
        <v>59070</v>
      </c>
      <c r="I29" s="8" t="s">
        <v>0</v>
      </c>
      <c r="J29" s="8" t="s">
        <v>0</v>
      </c>
      <c r="K29" s="5" t="s">
        <v>1</v>
      </c>
    </row>
    <row r="30" spans="1:12" ht="25.5">
      <c r="A30" s="4" t="s">
        <v>4</v>
      </c>
      <c r="B30" s="9" t="s">
        <v>104</v>
      </c>
      <c r="C30" s="10" t="s">
        <v>76</v>
      </c>
      <c r="D30" s="11">
        <v>77060</v>
      </c>
      <c r="E30" s="11">
        <v>60870</v>
      </c>
      <c r="F30" s="17"/>
      <c r="G30" s="18"/>
      <c r="H30" s="11">
        <f>SAN[[#This Row],[Finanziamento iniziale]]+SAN[[#This Row],[Integrazione]]+SAN[[#This Row],[Storno a/da altro progetto]]</f>
        <v>137930</v>
      </c>
      <c r="I30" s="8" t="s">
        <v>0</v>
      </c>
      <c r="J30" s="8" t="s">
        <v>0</v>
      </c>
      <c r="K30" s="5" t="s">
        <v>1</v>
      </c>
    </row>
    <row r="31" spans="1:12">
      <c r="A31" s="4" t="s">
        <v>79</v>
      </c>
      <c r="B31" s="9" t="s">
        <v>80</v>
      </c>
      <c r="C31" s="5" t="s">
        <v>81</v>
      </c>
      <c r="D31" s="6">
        <v>7290</v>
      </c>
      <c r="E31" s="6"/>
      <c r="F31" s="6"/>
      <c r="G31" s="7"/>
      <c r="H31" s="6">
        <f>SAN[[#This Row],[Finanziamento iniziale]]+SAN[[#This Row],[Integrazione]]+SAN[[#This Row],[Storno a/da altro progetto]]</f>
        <v>7290</v>
      </c>
      <c r="I31" s="8" t="s">
        <v>0</v>
      </c>
      <c r="J31" s="8" t="s">
        <v>0</v>
      </c>
      <c r="K31" s="5" t="s">
        <v>1</v>
      </c>
    </row>
    <row r="32" spans="1:12" ht="25.5">
      <c r="A32" s="4" t="s">
        <v>3</v>
      </c>
      <c r="B32" s="9" t="s">
        <v>82</v>
      </c>
      <c r="C32" s="5" t="s">
        <v>83</v>
      </c>
      <c r="D32" s="6">
        <v>39930</v>
      </c>
      <c r="E32" s="6"/>
      <c r="F32" s="6"/>
      <c r="G32" s="7"/>
      <c r="H32" s="6">
        <f>SAN[[#This Row],[Finanziamento iniziale]]+SAN[[#This Row],[Integrazione]]+SAN[[#This Row],[Storno a/da altro progetto]]</f>
        <v>39930</v>
      </c>
      <c r="I32" s="8" t="s">
        <v>0</v>
      </c>
      <c r="J32" s="8" t="s">
        <v>84</v>
      </c>
      <c r="K32" s="5" t="s">
        <v>1</v>
      </c>
    </row>
    <row r="33" spans="1:11" ht="25.5">
      <c r="A33" s="4" t="s">
        <v>85</v>
      </c>
      <c r="B33" s="9" t="s">
        <v>86</v>
      </c>
      <c r="C33" s="5" t="s">
        <v>87</v>
      </c>
      <c r="D33" s="6">
        <v>20000</v>
      </c>
      <c r="E33" s="6"/>
      <c r="F33" s="6"/>
      <c r="G33" s="7"/>
      <c r="H33" s="6">
        <f>SAN[[#This Row],[Finanziamento iniziale]]+SAN[[#This Row],[Integrazione]]+SAN[[#This Row],[Storno a/da altro progetto]]</f>
        <v>20000</v>
      </c>
      <c r="I33" s="8" t="s">
        <v>0</v>
      </c>
      <c r="J33" s="8" t="s">
        <v>0</v>
      </c>
      <c r="K33" s="5" t="s">
        <v>1</v>
      </c>
    </row>
    <row r="34" spans="1:11" ht="38.25">
      <c r="A34" s="4" t="s">
        <v>2</v>
      </c>
      <c r="B34" s="9" t="s">
        <v>77</v>
      </c>
      <c r="C34" s="10" t="s">
        <v>78</v>
      </c>
      <c r="D34" s="11">
        <v>19870</v>
      </c>
      <c r="E34" s="11">
        <v>4640</v>
      </c>
      <c r="F34" s="17"/>
      <c r="G34" s="18"/>
      <c r="H34" s="11">
        <f>SAN[[#This Row],[Finanziamento iniziale]]+SAN[[#This Row],[Integrazione]]+SAN[[#This Row],[Storno a/da altro progetto]]</f>
        <v>24510</v>
      </c>
      <c r="I34" s="8" t="s">
        <v>0</v>
      </c>
      <c r="J34" s="8" t="s">
        <v>0</v>
      </c>
      <c r="K34" s="5" t="s">
        <v>1</v>
      </c>
    </row>
    <row r="35" spans="1:11" ht="38.25">
      <c r="A35" s="4" t="s">
        <v>88</v>
      </c>
      <c r="B35" s="9" t="s">
        <v>89</v>
      </c>
      <c r="C35" s="5" t="s">
        <v>90</v>
      </c>
      <c r="D35" s="6">
        <v>66870</v>
      </c>
      <c r="E35" s="6"/>
      <c r="F35" s="6"/>
      <c r="G35" s="7"/>
      <c r="H35" s="6">
        <f>SAN[[#This Row],[Finanziamento iniziale]]+SAN[[#This Row],[Integrazione]]+SAN[[#This Row],[Storno a/da altro progetto]]</f>
        <v>66870</v>
      </c>
      <c r="I35" s="8" t="s">
        <v>0</v>
      </c>
      <c r="J35" s="5"/>
      <c r="K35" s="5" t="s">
        <v>1</v>
      </c>
    </row>
    <row r="36" spans="1:11" ht="38.25">
      <c r="A36" s="4" t="s">
        <v>13</v>
      </c>
      <c r="B36" s="9" t="s">
        <v>91</v>
      </c>
      <c r="C36" s="10" t="s">
        <v>92</v>
      </c>
      <c r="D36" s="11">
        <v>100000</v>
      </c>
      <c r="E36" s="12"/>
      <c r="F36" s="11">
        <v>7957.42</v>
      </c>
      <c r="G36" s="19" t="s">
        <v>115</v>
      </c>
      <c r="H36" s="11">
        <f>SAN[[#This Row],[Finanziamento iniziale]]+SAN[[#This Row],[Integrazione]]+SAN[[#This Row],[Storno a/da altro progetto]]</f>
        <v>107957.42</v>
      </c>
      <c r="I36" s="8" t="s">
        <v>0</v>
      </c>
      <c r="J36" s="8" t="s">
        <v>0</v>
      </c>
      <c r="K36" s="5" t="s">
        <v>1</v>
      </c>
    </row>
    <row r="37" spans="1:11" ht="25.5">
      <c r="A37" s="4" t="s">
        <v>93</v>
      </c>
      <c r="B37" s="9" t="s">
        <v>94</v>
      </c>
      <c r="C37" s="5" t="s">
        <v>95</v>
      </c>
      <c r="D37" s="6">
        <v>150000</v>
      </c>
      <c r="E37" s="6"/>
      <c r="F37" s="6"/>
      <c r="G37" s="7"/>
      <c r="H37" s="6">
        <f>SAN[[#This Row],[Finanziamento iniziale]]+SAN[[#This Row],[Integrazione]]+SAN[[#This Row],[Storno a/da altro progetto]]</f>
        <v>150000</v>
      </c>
      <c r="I37" s="8" t="s">
        <v>0</v>
      </c>
      <c r="J37" s="5"/>
      <c r="K37" s="5" t="s">
        <v>1</v>
      </c>
    </row>
    <row r="38" spans="1:11">
      <c r="A38" s="4" t="s">
        <v>2</v>
      </c>
      <c r="B38" s="9" t="s">
        <v>96</v>
      </c>
      <c r="C38" s="5" t="s">
        <v>97</v>
      </c>
      <c r="D38" s="6">
        <v>24360</v>
      </c>
      <c r="E38" s="6"/>
      <c r="F38" s="6"/>
      <c r="G38" s="7"/>
      <c r="H38" s="6">
        <f>SAN[[#This Row],[Finanziamento iniziale]]+SAN[[#This Row],[Integrazione]]+SAN[[#This Row],[Storno a/da altro progetto]]</f>
        <v>24360</v>
      </c>
      <c r="I38" s="8" t="s">
        <v>0</v>
      </c>
      <c r="J38" s="8" t="s">
        <v>0</v>
      </c>
      <c r="K38" s="5" t="s">
        <v>1</v>
      </c>
    </row>
    <row r="39" spans="1:11" ht="25.5">
      <c r="A39" s="4" t="s">
        <v>101</v>
      </c>
      <c r="B39" s="9" t="s">
        <v>102</v>
      </c>
      <c r="C39" s="20" t="s">
        <v>103</v>
      </c>
      <c r="D39" s="6">
        <v>41160</v>
      </c>
      <c r="E39" s="6"/>
      <c r="F39" s="6"/>
      <c r="G39" s="7"/>
      <c r="H39" s="6">
        <f>SAN[[#This Row],[Finanziamento iniziale]]+SAN[[#This Row],[Integrazione]]+SAN[[#This Row],[Storno a/da altro progetto]]</f>
        <v>41160</v>
      </c>
      <c r="I39" s="8" t="s">
        <v>0</v>
      </c>
      <c r="J39" s="8" t="s">
        <v>0</v>
      </c>
      <c r="K39" s="5" t="s">
        <v>1</v>
      </c>
    </row>
    <row r="40" spans="1:11">
      <c r="A40" s="4" t="s">
        <v>51</v>
      </c>
      <c r="B40" s="9" t="s">
        <v>108</v>
      </c>
      <c r="C40" s="20" t="s">
        <v>105</v>
      </c>
      <c r="D40" s="6">
        <v>83620</v>
      </c>
      <c r="E40" s="6"/>
      <c r="F40" s="6"/>
      <c r="G40" s="7"/>
      <c r="H40" s="6">
        <f>SAN[[#This Row],[Finanziamento iniziale]]+SAN[[#This Row],[Integrazione]]+SAN[[#This Row],[Storno a/da altro progetto]]</f>
        <v>83620</v>
      </c>
      <c r="I40" s="8" t="s">
        <v>0</v>
      </c>
      <c r="J40" s="8" t="s">
        <v>0</v>
      </c>
      <c r="K40" s="5" t="s">
        <v>1</v>
      </c>
    </row>
    <row r="41" spans="1:11" ht="25.5">
      <c r="A41" s="4" t="s">
        <v>4</v>
      </c>
      <c r="B41" s="9" t="s">
        <v>109</v>
      </c>
      <c r="C41" s="20" t="s">
        <v>106</v>
      </c>
      <c r="D41" s="6">
        <v>9690</v>
      </c>
      <c r="E41" s="6"/>
      <c r="F41" s="6"/>
      <c r="G41" s="7"/>
      <c r="H41" s="6">
        <f>SAN[[#This Row],[Finanziamento iniziale]]+SAN[[#This Row],[Integrazione]]+SAN[[#This Row],[Storno a/da altro progetto]]</f>
        <v>9690</v>
      </c>
      <c r="I41" s="8" t="s">
        <v>0</v>
      </c>
      <c r="J41" s="8" t="s">
        <v>0</v>
      </c>
      <c r="K41" s="5" t="s">
        <v>1</v>
      </c>
    </row>
    <row r="42" spans="1:11">
      <c r="A42" s="4" t="s">
        <v>79</v>
      </c>
      <c r="B42" s="9" t="s">
        <v>118</v>
      </c>
      <c r="C42" s="20" t="s">
        <v>107</v>
      </c>
      <c r="D42" s="6">
        <v>19270</v>
      </c>
      <c r="E42" s="6"/>
      <c r="F42" s="6"/>
      <c r="G42" s="7"/>
      <c r="H42" s="6">
        <f>SAN[[#This Row],[Finanziamento iniziale]]+SAN[[#This Row],[Integrazione]]+SAN[[#This Row],[Storno a/da altro progetto]]</f>
        <v>19270</v>
      </c>
      <c r="I42" s="8" t="s">
        <v>0</v>
      </c>
      <c r="J42" s="21"/>
      <c r="K42" s="5" t="s">
        <v>1</v>
      </c>
    </row>
    <row r="43" spans="1:11">
      <c r="A43" s="4" t="s">
        <v>79</v>
      </c>
      <c r="B43" s="9" t="s">
        <v>119</v>
      </c>
      <c r="C43" s="42" t="s">
        <v>120</v>
      </c>
      <c r="D43" s="43">
        <v>12040</v>
      </c>
      <c r="E43" s="43"/>
      <c r="F43" s="43"/>
      <c r="G43" s="44"/>
      <c r="H43" s="45">
        <f>SAN[[#This Row],[Finanziamento iniziale]]+SAN[[#This Row],[Integrazione]]+SAN[[#This Row],[Storno a/da altro progetto]]</f>
        <v>12040</v>
      </c>
      <c r="I43" s="8" t="s">
        <v>0</v>
      </c>
      <c r="J43" s="46"/>
      <c r="K43" s="41"/>
    </row>
    <row r="44" spans="1:11">
      <c r="A44" s="4" t="s">
        <v>54</v>
      </c>
      <c r="B44" s="9" t="s">
        <v>55</v>
      </c>
      <c r="C44" s="42" t="s">
        <v>121</v>
      </c>
      <c r="D44" s="43">
        <v>12070</v>
      </c>
      <c r="E44" s="43"/>
      <c r="F44" s="43"/>
      <c r="G44" s="44"/>
      <c r="H44" s="45">
        <f>SAN[[#This Row],[Finanziamento iniziale]]+SAN[[#This Row],[Integrazione]]+SAN[[#This Row],[Storno a/da altro progetto]]</f>
        <v>12070</v>
      </c>
      <c r="I44" s="8" t="s">
        <v>0</v>
      </c>
      <c r="J44" s="8" t="s">
        <v>0</v>
      </c>
      <c r="K44" s="5" t="s">
        <v>1</v>
      </c>
    </row>
    <row r="45" spans="1:11">
      <c r="A45" s="4" t="s">
        <v>100</v>
      </c>
      <c r="B45" s="9"/>
      <c r="C45" s="5">
        <f>SUBTOTAL(103,[Codice])</f>
        <v>42</v>
      </c>
      <c r="D45" s="51">
        <f>SUBTOTAL(109,[Finanziamento iniziale])</f>
        <v>2917151</v>
      </c>
      <c r="E45" s="51">
        <f>SUBTOTAL(109,[Integrazione])</f>
        <v>127110</v>
      </c>
      <c r="F45" s="51">
        <f>SUBTOTAL(109,[Storno a/da altro progetto])</f>
        <v>-21053.71</v>
      </c>
      <c r="G45" s="52"/>
      <c r="H45" s="51">
        <f>SUBTOTAL(109,[Finanziamento finale])</f>
        <v>3023207.29</v>
      </c>
      <c r="I45" s="5">
        <f>SUBTOTAL(103,[Scheda])</f>
        <v>40</v>
      </c>
      <c r="J45" s="5">
        <f>SUBTOTAL(103,[Agg.to])</f>
        <v>37</v>
      </c>
      <c r="K45" s="5">
        <f>SUBTOTAL(103,[Concluso])</f>
        <v>40</v>
      </c>
    </row>
    <row r="70" spans="1:11">
      <c r="B70" s="15"/>
      <c r="C70" s="22"/>
      <c r="D70" s="23"/>
      <c r="E70" s="23"/>
      <c r="F70" s="23"/>
      <c r="G70" s="15"/>
      <c r="H70" s="15"/>
      <c r="I70" s="15"/>
      <c r="J70" s="15"/>
      <c r="K70" s="15"/>
    </row>
    <row r="71" spans="1:11">
      <c r="A71" s="4"/>
      <c r="B71" s="4"/>
      <c r="C71" s="47"/>
      <c r="D71" s="47"/>
      <c r="E71" s="47"/>
      <c r="F71" s="23"/>
      <c r="G71" s="24"/>
      <c r="H71" s="24"/>
      <c r="I71" s="25"/>
      <c r="J71" s="25"/>
      <c r="K71" s="15"/>
    </row>
    <row r="72" spans="1:11">
      <c r="A72" s="26"/>
      <c r="B72" s="26"/>
      <c r="C72" s="27"/>
      <c r="D72" s="27"/>
      <c r="E72" s="28"/>
      <c r="F72" s="29"/>
      <c r="G72" s="27"/>
      <c r="H72" s="27"/>
      <c r="I72" s="30"/>
      <c r="J72" s="30"/>
      <c r="K72" s="30"/>
    </row>
    <row r="73" spans="1:11">
      <c r="A73" s="26"/>
      <c r="B73" s="26"/>
      <c r="C73" s="27"/>
      <c r="D73" s="27"/>
      <c r="E73" s="28"/>
      <c r="F73" s="29"/>
      <c r="G73" s="27"/>
      <c r="H73" s="27"/>
      <c r="I73" s="30"/>
      <c r="J73" s="30"/>
      <c r="K73" s="30"/>
    </row>
    <row r="74" spans="1:11">
      <c r="A74" s="31"/>
      <c r="B74" s="32"/>
      <c r="C74" s="33"/>
      <c r="D74" s="33"/>
      <c r="E74" s="33"/>
      <c r="F74" s="34"/>
      <c r="G74" s="33"/>
      <c r="H74" s="33"/>
      <c r="I74" s="33"/>
      <c r="J74" s="35"/>
      <c r="K74" s="35"/>
    </row>
    <row r="75" spans="1:11">
      <c r="B75" s="36"/>
      <c r="G75" s="38"/>
      <c r="H75" s="38"/>
    </row>
    <row r="76" spans="1:11">
      <c r="B76" s="36"/>
      <c r="G76" s="38"/>
      <c r="H76" s="38"/>
      <c r="J76" s="39"/>
    </row>
    <row r="77" spans="1:11">
      <c r="C77" s="33"/>
      <c r="D77" s="40"/>
      <c r="E77" s="23"/>
      <c r="F77" s="23"/>
      <c r="G77" s="40"/>
      <c r="H77" s="40"/>
      <c r="I77" s="33"/>
    </row>
  </sheetData>
  <mergeCells count="2">
    <mergeCell ref="C71:E71"/>
    <mergeCell ref="A1:K1"/>
  </mergeCells>
  <hyperlinks>
    <hyperlink ref="I12" r:id="rId1" display="http://www.caritasitaliana.it/materiali/Mondo/am_lat/haiti/progetti/AL-2010-55.pdf"/>
    <hyperlink ref="J12" r:id="rId2" display="http://www.caritasitaliana.it/materiali/Mondo/am_lat/haiti/progetti/AL-2010-55-Agg.pdf"/>
    <hyperlink ref="I13" r:id="rId3" display="http://www.caritasitaliana.it/materiali/Mondo/am_lat/haiti/progetti/AL-2010-56.pdf"/>
    <hyperlink ref="J13" r:id="rId4" display="http://www.caritasitaliana.it/materiali/Mondo/am_lat/haiti/progetti/AL-2010-56-Agg.pdf"/>
    <hyperlink ref="I14" r:id="rId5" display="http://www.caritasitaliana.it/materiali/Mondo/am_lat/haiti/progetti/AL-2010-68.pdf"/>
    <hyperlink ref="J14" r:id="rId6" display="http://www.caritasitaliana.it/materiali/Mondo/am_lat/haiti/progetti/AL-2010-68-Agg.pdf"/>
    <hyperlink ref="I15" r:id="rId7" display="http://www.caritasitaliana.it/materiali/Mondo/am_lat/haiti/progetti/AL-2010-79.pdf"/>
    <hyperlink ref="J15" r:id="rId8" display="http://www.caritasitaliana.it/materiali/Mondo/am_lat/haiti/progetti/AL-2010-79-Agg.pdf"/>
    <hyperlink ref="I3" r:id="rId9" display="http://www.caritasitaliana.it/materiali/Mondo/am_lat/haiti/progetti/AL-2010-104.pdf"/>
    <hyperlink ref="J3" r:id="rId10" display="http://www.caritasitaliana.it/materiali/Mondo/am_lat/haiti/progetti/AL-2010-104-Agg.pdf"/>
    <hyperlink ref="I4" r:id="rId11" display="http://www.caritasitaliana.it/materiali/Mondo/am_lat/haiti/progetti/AL-2010-109.pdf"/>
    <hyperlink ref="J4" r:id="rId12" display="http://www.caritasitaliana.it/materiali/Mondo/am_lat/haiti/progetti/AL-2010-109-Agg.pdf"/>
    <hyperlink ref="I5" r:id="rId13" display="http://www.caritasitaliana.it/materiali/Mondo/am_lat/haiti/progetti/AL-2010-110.pdf"/>
    <hyperlink ref="J5" r:id="rId14" display="http://www.caritasitaliana.it/materiali/Mondo/am_lat/haiti/progetti/AL-2010-110-Agg.pdf"/>
    <hyperlink ref="I6" r:id="rId15" display="http://www.caritasitaliana.it/materiali/Mondo/am_lat/haiti/progetti/AL-2010-114.pdf"/>
    <hyperlink ref="J6" r:id="rId16" display="http://www.caritasitaliana.it/materiali/Mondo/am_lat/haiti/progetti/AL-2010-114-Agg.pdf"/>
    <hyperlink ref="I7" r:id="rId17" display="http://www.caritasitaliana.it/materiali/Mondo/am_lat/haiti/progetti/AL-2010-115.pdf"/>
    <hyperlink ref="J7" r:id="rId18" display="http://www.caritasitaliana.it/materiali/Mondo/am_lat/haiti/progetti/AL-2010-115-Agg.pdf"/>
    <hyperlink ref="I8" r:id="rId19" display="http://www.caritasitaliana.it/materiali/Mondo/am_lat/haiti/progetti/AL-2010-116.pdf"/>
    <hyperlink ref="J8" r:id="rId20" display="http://www.caritasitaliana.it/materiali/Mondo/am_lat/haiti/progetti/AL-2010-116-Agg.pdf"/>
    <hyperlink ref="I9" r:id="rId21" display="http://www.caritasitaliana.it/materiali/Mondo/am_lat/haiti/progetti/AL-2010-118.pdf"/>
    <hyperlink ref="J9" r:id="rId22" display="http://www.caritasitaliana.it/materiali/Mondo/am_lat/haiti/progetti/AL-2010-118-Agg.pdf"/>
    <hyperlink ref="I10" r:id="rId23" display="http://www.caritasitaliana.it/materiali/Mondo/am_lat/haiti/progetti/AL-2010-119.pdf"/>
    <hyperlink ref="J10" r:id="rId24" display="http://www.caritasitaliana.it/materiali/Mondo/am_lat/haiti/progetti/AL-2010-119-Agg.pdf"/>
    <hyperlink ref="I11" r:id="rId25" display="http://www.caritasitaliana.it/materiali/Mondo/am_lat/haiti/progetti/AL-2010-129.pdf"/>
    <hyperlink ref="J11" r:id="rId26" display="http://www.caritasitaliana.it/materiali/Mondo/am_lat/haiti/progetti/AL-2010-129-Agg.pdf"/>
    <hyperlink ref="I18" r:id="rId27" display="http://www.caritasitaliana.it/materiali/Mondo/am_lat/haiti/progetti/AL-2011-16.pdf"/>
    <hyperlink ref="J18" r:id="rId28" display="http://www.caritasitaliana.it/materiali/Mondo/am_lat/haiti/progetti/AL-2011-16-Agg.pdf"/>
    <hyperlink ref="I19" r:id="rId29" display="http://www.caritasitaliana.it/materiali/Mondo/am_lat/haiti/progetti/AL-2011-28.pdf"/>
    <hyperlink ref="J19" r:id="rId30" display="http://www.caritasitaliana.it/materiali/Mondo/am_lat/haiti/progetti/AL-2011-28-Agg.pdf"/>
    <hyperlink ref="I20" r:id="rId31" display="http://www.caritasitaliana.it/materiali/Mondo/am_lat/haiti/progetti/AL-2011-29.pdf"/>
    <hyperlink ref="J20" r:id="rId32" display="http://www.caritasitaliana.it/materiali/Mondo/am_lat/haiti/progetti/AL-2011-29-Agg.pdf"/>
    <hyperlink ref="I21" r:id="rId33" display="http://www.caritasitaliana.it/materiali/Mondo/am_lat/haiti/progetti/AL-2011-59.pdf"/>
    <hyperlink ref="J21" r:id="rId34" display="http://www.caritasitaliana.it/materiali/Mondo/am_lat/haiti/progetti/AL-2011-59-Agg.pdf"/>
    <hyperlink ref="I22" r:id="rId35" display="http://www.caritasitaliana.it/materiali/Mondo/am_lat/haiti/progetti/AL-2011-89.pdf"/>
    <hyperlink ref="I23" r:id="rId36" display="http://www.caritasitaliana.it/materiali/Mondo/am_lat/haiti/progetti/AL-2011-97.pdf"/>
    <hyperlink ref="J23" r:id="rId37" display="http://www.caritasitaliana.it/materiali/Mondo/am_lat/haiti/progetti/AL-2011-97-Agg.pdf"/>
    <hyperlink ref="I24" r:id="rId38" display="http://www.caritasitaliana.it/materiali/Mondo/am_lat/haiti/progetti/AL-2011-98.pdf"/>
    <hyperlink ref="J24" r:id="rId39" display="http://www.caritasitaliana.it/materiali/Mondo/am_lat/haiti/progetti/AL-2011-98-Agg.pdf"/>
    <hyperlink ref="I25" r:id="rId40" display="http://www.caritasitaliana.it/materiali/Mondo/am_lat/haiti/progetti/AL-2011-104.pdf"/>
    <hyperlink ref="J25" r:id="rId41" display="http://www.caritasitaliana.it/materiali/Mondo/am_lat/haiti/progetti/AL-2011-104-Agg.pdf"/>
    <hyperlink ref="I27" r:id="rId42" display="http://www.caritasitaliana.it/materiali/Mondo/am_lat/haiti/progetti/AL-2012-22.pdf"/>
    <hyperlink ref="J27" r:id="rId43" display="http://www.caritasitaliana.it/materiali/Mondo/am_lat/haiti/progetti/AL-2012-22-Agg.pdf"/>
    <hyperlink ref="I26" r:id="rId44" display="http://www.caritasitaliana.it/materiali/Mondo/am_lat/haiti/progetti/AL-2011-121.pdf"/>
    <hyperlink ref="I28" r:id="rId45" display="http://www.caritasitaliana.it/materiali/Mondo/am_lat/haiti/progetti/AL-2012-37.pdf"/>
    <hyperlink ref="J28" r:id="rId46" display="http://www.caritasitaliana.it/materiali/Mondo/am_lat/haiti/progetti/AL-2012-37-Agg.pdf"/>
    <hyperlink ref="I29" r:id="rId47" display="http://www.caritasitaliana.it/materiali/Mondo/am_lat/haiti/progetti/AL-2012-44.pdf"/>
    <hyperlink ref="I30" r:id="rId48" display="http://www.caritasitaliana.it/materiali/Mondo/am_lat/haiti/progetti/AL-2012-65.pdf"/>
    <hyperlink ref="I34" r:id="rId49" display="http://www.caritasitaliana.it/materiali/Mondo/am_lat/haiti/progetti/AL-2013-49.pdf"/>
    <hyperlink ref="I31" r:id="rId50" display="http://www.caritasitaliana.it/materiali/Mondo/am_lat/haiti/progetti/AL-2013-42.pdf"/>
    <hyperlink ref="I32" r:id="rId51" display="http://www.caritasitaliana.it/materiali/Mondo/am_lat/haiti/progetti/AL-2013-46.pdf"/>
    <hyperlink ref="J32" r:id="rId52" display="http://www.caritasitaliana.it/materiali/Mondo/am_lat/haiti/progetti/AL-2013-46-Agg.pdf"/>
    <hyperlink ref="I33" r:id="rId53" display="http://www.caritasitaliana.it/materiali/Mondo/am_lat/haiti/progetti/AL-2013-48.pdf"/>
    <hyperlink ref="I35" r:id="rId54" display="http://www.caritasitaliana.it/materiali/Mondo/am_lat/haiti/progetti/AL-2014-25.pdf"/>
    <hyperlink ref="I36" r:id="rId55" display="http://www.caritasitaliana.it/materiali/Mondo/am_lat/haiti/progetti/AL-2014-35.pdf"/>
    <hyperlink ref="J29" r:id="rId56"/>
    <hyperlink ref="J33" r:id="rId57"/>
    <hyperlink ref="I38" r:id="rId58"/>
    <hyperlink ref="J16" r:id="rId59"/>
    <hyperlink ref="J17" r:id="rId60"/>
    <hyperlink ref="J31" r:id="rId61"/>
    <hyperlink ref="I37" r:id="rId62"/>
    <hyperlink ref="I39" r:id="rId63"/>
    <hyperlink ref="J30" r:id="rId64"/>
    <hyperlink ref="J36" r:id="rId65"/>
    <hyperlink ref="J34" r:id="rId66"/>
    <hyperlink ref="J26" r:id="rId67"/>
    <hyperlink ref="J41" r:id="rId68"/>
    <hyperlink ref="I41" r:id="rId69"/>
    <hyperlink ref="J38" r:id="rId70"/>
    <hyperlink ref="J39" r:id="rId71"/>
    <hyperlink ref="I40" r:id="rId72"/>
    <hyperlink ref="J40" r:id="rId73"/>
    <hyperlink ref="I42" r:id="rId74"/>
    <hyperlink ref="I43" r:id="rId75"/>
    <hyperlink ref="I44" r:id="rId76"/>
    <hyperlink ref="J44" r:id="rId77"/>
  </hyperlinks>
  <printOptions horizontalCentered="1"/>
  <pageMargins left="0.15748031496062992" right="0.15748031496062992" top="0.74803149606299213" bottom="0.74803149606299213" header="0.31496062992125984" footer="0.31496062992125984"/>
  <pageSetup paperSize="8" scale="75" orientation="portrait" r:id="rId78"/>
  <headerFooter>
    <oddFooter>&amp;C&amp;D</oddFooter>
  </headerFooter>
  <tableParts count="1">
    <tablePart r:id="rId7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SANITARIO</vt:lpstr>
      <vt:lpstr>SANITARIO!Area_stampa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2018-11-29T15:34:21Z</dcterms:modified>
</cp:coreProperties>
</file>