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810" yWindow="510" windowWidth="13905" windowHeight="13005"/>
  </bookViews>
  <sheets>
    <sheet name="ASSISTENZA SFOLLATI" sheetId="2" r:id="rId1"/>
  </sheets>
  <definedNames>
    <definedName name="_xlnm.Print_Area" localSheetId="0">'ASSISTENZA SFOLLATI'!$A$1:$K$8</definedName>
  </definedNames>
  <calcPr calcId="125725"/>
</workbook>
</file>

<file path=xl/calcChain.xml><?xml version="1.0" encoding="utf-8"?>
<calcChain xmlns="http://schemas.openxmlformats.org/spreadsheetml/2006/main">
  <c r="I8" i="2"/>
  <c r="J8"/>
  <c r="F8"/>
  <c r="E8"/>
  <c r="H3"/>
  <c r="H4"/>
  <c r="H5"/>
  <c r="H6"/>
  <c r="H7"/>
  <c r="D8"/>
  <c r="C8"/>
  <c r="K8"/>
  <c r="H8" l="1"/>
</calcChain>
</file>

<file path=xl/sharedStrings.xml><?xml version="1.0" encoding="utf-8"?>
<sst xmlns="http://schemas.openxmlformats.org/spreadsheetml/2006/main" count="42" uniqueCount="28">
  <si>
    <t>(pdf)</t>
  </si>
  <si>
    <t>•</t>
  </si>
  <si>
    <t>Port-au-Prince</t>
  </si>
  <si>
    <t>Località</t>
  </si>
  <si>
    <t>Descrizione sintetica</t>
  </si>
  <si>
    <t>Codice</t>
  </si>
  <si>
    <t>Scheda</t>
  </si>
  <si>
    <t>Agg.to</t>
  </si>
  <si>
    <t>Concluso</t>
  </si>
  <si>
    <t>Assistenza sfollati tendopoli (fase 1)</t>
  </si>
  <si>
    <t>AL/2010/5</t>
  </si>
  <si>
    <t>AL/2010/6</t>
  </si>
  <si>
    <t>Sede Caritas Port-au-Prince</t>
  </si>
  <si>
    <t>AL/2010/33</t>
  </si>
  <si>
    <t>EA 16/2010 (Emerg./Riabilit.)</t>
  </si>
  <si>
    <t>AL/2010/65</t>
  </si>
  <si>
    <t>Costruzione 28 casette in 4 parrocchie</t>
  </si>
  <si>
    <t>AL/2011/111</t>
  </si>
  <si>
    <t>Totale</t>
  </si>
  <si>
    <t>Port-de-Paix</t>
  </si>
  <si>
    <t>Integrazione</t>
  </si>
  <si>
    <t>AL/2014/35</t>
  </si>
  <si>
    <t>Storno a/da altro progetto</t>
  </si>
  <si>
    <t>Codice progetto storno</t>
  </si>
  <si>
    <t>Finanziamento iniziale</t>
  </si>
  <si>
    <t>Finanziamento finale</t>
  </si>
  <si>
    <r>
      <t xml:space="preserve">AL/2010/7a
AL/2010/7b
AL/2010/99
AL/2010/119
</t>
    </r>
    <r>
      <rPr>
        <b/>
        <sz val="10"/>
        <color rgb="FFC00000"/>
        <rFont val="Cambria"/>
        <family val="1"/>
        <scheme val="major"/>
      </rPr>
      <t>AL/2015/18</t>
    </r>
  </si>
  <si>
    <r>
      <t xml:space="preserve">Caritas Italiana &gt; Terremoto Haiti 2010 &gt; Progetti per ambito 
ASSISTENZA SFOLLATI </t>
    </r>
    <r>
      <rPr>
        <i/>
        <sz val="12"/>
        <color indexed="8"/>
        <rFont val="Cambria"/>
        <family val="1"/>
        <scheme val="major"/>
      </rPr>
      <t>(agg. dicembre 2017)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</si>
</sst>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mbria"/>
      <family val="1"/>
      <scheme val="major"/>
    </font>
    <font>
      <i/>
      <sz val="12"/>
      <color indexed="8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0"/>
      <color theme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rgb="FFC00000"/>
      <name val="Cambria"/>
      <family val="1"/>
      <scheme val="major"/>
    </font>
    <font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3" fontId="5" fillId="0" borderId="0" xfId="2" applyFont="1" applyAlignment="1">
      <alignment vertical="center"/>
    </xf>
    <xf numFmtId="4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Collegamento ipertestuale" xfId="1" builtinId="8"/>
    <cellStyle name="Migliaia" xfId="2" builtinId="3"/>
    <cellStyle name="Normale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strike val="0"/>
        <outline val="0"/>
        <shadow val="0"/>
        <vertAlign val="baseline"/>
        <name val="Cambria"/>
        <scheme val="maj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mergeCell="0" readingOrder="0"/>
      <border diagonalUp="0" diagonalDown="0" outline="0">
        <bottom/>
      </border>
    </dxf>
    <dxf>
      <font>
        <strike val="0"/>
        <outline val="0"/>
        <shadow val="0"/>
        <vertAlign val="baseline"/>
        <name val="Cambria"/>
        <scheme val="maj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mergeCell="0" readingOrder="0"/>
      <border diagonalUp="0" diagonalDown="0" outline="0"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SS" displayName="ASS" ref="A2:K8" totalsRowCount="1" headerRowDxfId="24" dataDxfId="23" totalsRowDxfId="22">
  <autoFilter ref="A2:K7">
    <filterColumn colId="4"/>
    <filterColumn colId="5"/>
    <filterColumn colId="6"/>
    <filterColumn colId="7"/>
  </autoFilter>
  <tableColumns count="11">
    <tableColumn id="1" name="Località" totalsRowLabel="Totale" dataDxfId="21" totalsRowDxfId="20"/>
    <tableColumn id="2" name="Descrizione sintetica" dataDxfId="19" totalsRowDxfId="18"/>
    <tableColumn id="4" name="Codice" totalsRowFunction="count" dataDxfId="17" totalsRowDxfId="16"/>
    <tableColumn id="3" name="Finanziamento iniziale" totalsRowFunction="sum" dataDxfId="15" totalsRowDxfId="14"/>
    <tableColumn id="9" name="Integrazione" totalsRowFunction="sum" dataDxfId="13" totalsRowDxfId="12"/>
    <tableColumn id="10" name="Storno a/da altro progetto" totalsRowFunction="sum" dataDxfId="11" totalsRowDxfId="10"/>
    <tableColumn id="11" name="Codice progetto storno" dataDxfId="9" totalsRowDxfId="8"/>
    <tableColumn id="8" name="Finanziamento finale" totalsRowFunction="sum" dataDxfId="7" totalsRowDxfId="6">
      <calculatedColumnFormula>ASS[[#This Row],[Finanziamento iniziale]]+ASS[[#This Row],[Integrazione]]+ASS[[#This Row],[Storno a/da altro progetto]]</calculatedColumnFormula>
    </tableColumn>
    <tableColumn id="5" name="Scheda" totalsRowFunction="count" dataDxfId="5" totalsRowDxfId="4" dataCellStyle="Collegamento ipertestuale"/>
    <tableColumn id="6" name="Agg.to" totalsRowFunction="count" dataDxfId="3" totalsRowDxfId="2"/>
    <tableColumn id="7" name="Concluso" totalsRowFunction="count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aritasitaliana.it/materiali/Mondo/am_lat/haiti/progetti/AL-2011-111.pdf" TargetMode="External"/><Relationship Id="rId7" Type="http://schemas.openxmlformats.org/officeDocument/2006/relationships/hyperlink" Target="http://www.caritasitaliana.it/materiali/Mondo/am_lat/haiti/progetti/AL-2010-65-Agg.pdf" TargetMode="External"/><Relationship Id="rId2" Type="http://schemas.openxmlformats.org/officeDocument/2006/relationships/hyperlink" Target="http://www.caritasitaliana.it/materiali/Mondo/am_lat/haiti/progetti/AL-2010-33.pdf" TargetMode="External"/><Relationship Id="rId1" Type="http://schemas.openxmlformats.org/officeDocument/2006/relationships/hyperlink" Target="http://www.caritasitaliana.it/materiali/Mondo/am_lat/haiti/progetti/AL-2010-5.pdf" TargetMode="External"/><Relationship Id="rId6" Type="http://schemas.openxmlformats.org/officeDocument/2006/relationships/hyperlink" Target="http://www.caritasitaliana.it/materiali/Mondo/am_lat/haiti/progetti/AL-2010-33-Agg.pdf" TargetMode="External"/><Relationship Id="rId5" Type="http://schemas.openxmlformats.org/officeDocument/2006/relationships/hyperlink" Target="http://www.caritasitaliana.it/materiali/Mondo/am_lat/haiti/progetti/AL-2010-6-Agg.pdf" TargetMode="External"/><Relationship Id="rId4" Type="http://schemas.openxmlformats.org/officeDocument/2006/relationships/hyperlink" Target="http://www.caritasitaliana.it/materiali/Mondo/am_lat/haiti/progetti/AL-2011-111-Agg.pdf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>
      <selection sqref="A1:K1"/>
    </sheetView>
  </sheetViews>
  <sheetFormatPr defaultColWidth="12.7109375" defaultRowHeight="12.75"/>
  <cols>
    <col min="1" max="1" width="12.7109375" style="1"/>
    <col min="2" max="2" width="27.42578125" style="1" customWidth="1"/>
    <col min="3" max="3" width="12.7109375" style="15"/>
    <col min="4" max="6" width="12.7109375" style="17"/>
    <col min="7" max="7" width="15.140625" style="1" customWidth="1"/>
    <col min="8" max="16384" width="12.7109375" style="1"/>
  </cols>
  <sheetData>
    <row r="1" spans="1:11" ht="38.25" customHeight="1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38.25">
      <c r="A2" s="2" t="s">
        <v>3</v>
      </c>
      <c r="B2" s="2" t="s">
        <v>4</v>
      </c>
      <c r="C2" s="2" t="s">
        <v>5</v>
      </c>
      <c r="D2" s="3" t="s">
        <v>24</v>
      </c>
      <c r="E2" s="3" t="s">
        <v>20</v>
      </c>
      <c r="F2" s="3" t="s">
        <v>22</v>
      </c>
      <c r="G2" s="3" t="s">
        <v>23</v>
      </c>
      <c r="H2" s="3" t="s">
        <v>25</v>
      </c>
      <c r="I2" s="2" t="s">
        <v>6</v>
      </c>
      <c r="J2" s="2" t="s">
        <v>7</v>
      </c>
      <c r="K2" s="2" t="s">
        <v>8</v>
      </c>
    </row>
    <row r="3" spans="1:11">
      <c r="A3" s="4" t="s">
        <v>2</v>
      </c>
      <c r="B3" s="5" t="s">
        <v>9</v>
      </c>
      <c r="C3" s="6" t="s">
        <v>10</v>
      </c>
      <c r="D3" s="7">
        <v>350000</v>
      </c>
      <c r="E3" s="7"/>
      <c r="F3" s="7"/>
      <c r="G3" s="8"/>
      <c r="H3" s="7">
        <f>ASS[[#This Row],[Finanziamento iniziale]]+ASS[[#This Row],[Integrazione]]+ASS[[#This Row],[Storno a/da altro progetto]]</f>
        <v>350000</v>
      </c>
      <c r="I3" s="6"/>
      <c r="J3" s="9" t="s">
        <v>0</v>
      </c>
      <c r="K3" s="6" t="s">
        <v>1</v>
      </c>
    </row>
    <row r="4" spans="1:11" ht="25.5">
      <c r="A4" s="4" t="s">
        <v>2</v>
      </c>
      <c r="B4" s="4" t="s">
        <v>9</v>
      </c>
      <c r="C4" s="6" t="s">
        <v>11</v>
      </c>
      <c r="D4" s="7">
        <v>200000</v>
      </c>
      <c r="E4" s="7"/>
      <c r="F4" s="7"/>
      <c r="G4" s="8"/>
      <c r="H4" s="7">
        <f>ASS[[#This Row],[Finanziamento iniziale]]+ASS[[#This Row],[Integrazione]]+ASS[[#This Row],[Storno a/da altro progetto]]</f>
        <v>200000</v>
      </c>
      <c r="I4" s="9"/>
      <c r="J4" s="9" t="s">
        <v>0</v>
      </c>
      <c r="K4" s="6" t="s">
        <v>1</v>
      </c>
    </row>
    <row r="5" spans="1:11">
      <c r="A5" s="4" t="s">
        <v>2</v>
      </c>
      <c r="B5" s="4" t="s">
        <v>12</v>
      </c>
      <c r="C5" s="6" t="s">
        <v>13</v>
      </c>
      <c r="D5" s="7">
        <v>25000</v>
      </c>
      <c r="E5" s="7"/>
      <c r="F5" s="7"/>
      <c r="G5" s="8"/>
      <c r="H5" s="7">
        <f>ASS[[#This Row],[Finanziamento iniziale]]+ASS[[#This Row],[Integrazione]]+ASS[[#This Row],[Storno a/da altro progetto]]</f>
        <v>25000</v>
      </c>
      <c r="I5" s="9" t="s">
        <v>0</v>
      </c>
      <c r="J5" s="9" t="s">
        <v>0</v>
      </c>
      <c r="K5" s="6" t="s">
        <v>1</v>
      </c>
    </row>
    <row r="6" spans="1:11" ht="63.75">
      <c r="A6" s="4" t="s">
        <v>2</v>
      </c>
      <c r="B6" s="4" t="s">
        <v>14</v>
      </c>
      <c r="C6" s="10" t="s">
        <v>15</v>
      </c>
      <c r="D6" s="11">
        <v>2000000</v>
      </c>
      <c r="E6" s="11"/>
      <c r="F6" s="11">
        <v>35442.269999999997</v>
      </c>
      <c r="G6" s="12" t="s">
        <v>26</v>
      </c>
      <c r="H6" s="11">
        <f>ASS[[#This Row],[Finanziamento iniziale]]+ASS[[#This Row],[Integrazione]]+ASS[[#This Row],[Storno a/da altro progetto]]</f>
        <v>2035442.27</v>
      </c>
      <c r="I6" s="6"/>
      <c r="J6" s="9" t="s">
        <v>0</v>
      </c>
      <c r="K6" s="6" t="s">
        <v>1</v>
      </c>
    </row>
    <row r="7" spans="1:11" ht="25.5">
      <c r="A7" s="5" t="s">
        <v>19</v>
      </c>
      <c r="B7" s="4" t="s">
        <v>16</v>
      </c>
      <c r="C7" s="10" t="s">
        <v>17</v>
      </c>
      <c r="D7" s="11">
        <v>217708</v>
      </c>
      <c r="E7" s="13"/>
      <c r="F7" s="13">
        <v>-7957.42</v>
      </c>
      <c r="G7" s="14" t="s">
        <v>21</v>
      </c>
      <c r="H7" s="11">
        <f>ASS[[#This Row],[Finanziamento iniziale]]+ASS[[#This Row],[Integrazione]]+ASS[[#This Row],[Storno a/da altro progetto]]</f>
        <v>209750.58</v>
      </c>
      <c r="I7" s="9" t="s">
        <v>0</v>
      </c>
      <c r="J7" s="9" t="s">
        <v>0</v>
      </c>
      <c r="K7" s="6" t="s">
        <v>1</v>
      </c>
    </row>
    <row r="8" spans="1:11">
      <c r="A8" s="4" t="s">
        <v>18</v>
      </c>
      <c r="B8" s="4"/>
      <c r="C8" s="6">
        <f>SUBTOTAL(103,[Codice])</f>
        <v>5</v>
      </c>
      <c r="D8" s="7">
        <f>SUBTOTAL(109,[Finanziamento iniziale])</f>
        <v>2792708</v>
      </c>
      <c r="E8" s="7">
        <f>SUBTOTAL(109,[Integrazione])</f>
        <v>0</v>
      </c>
      <c r="F8" s="7">
        <f>SUBTOTAL(109,[Storno a/da altro progetto])</f>
        <v>27484.85</v>
      </c>
      <c r="G8" s="7"/>
      <c r="H8" s="7">
        <f>SUBTOTAL(109,[Finanziamento finale])</f>
        <v>2820192.85</v>
      </c>
      <c r="I8" s="6">
        <f>SUBTOTAL(103,[Scheda])</f>
        <v>2</v>
      </c>
      <c r="J8" s="6">
        <f>SUBTOTAL(103,[Agg.to])</f>
        <v>5</v>
      </c>
      <c r="K8" s="6">
        <f>SUBTOTAL(103,[Concluso])</f>
        <v>5</v>
      </c>
    </row>
    <row r="17" spans="4:6">
      <c r="D17" s="16"/>
    </row>
    <row r="24" spans="4:6" ht="18">
      <c r="F24" s="18"/>
    </row>
  </sheetData>
  <mergeCells count="1">
    <mergeCell ref="A1:K1"/>
  </mergeCells>
  <hyperlinks>
    <hyperlink ref="J3" r:id="rId1" display="http://www.caritasitaliana.it/materiali/Mondo/am_lat/haiti/progetti/AL-2010-5.pdf"/>
    <hyperlink ref="I5" r:id="rId2" display="http://www.caritasitaliana.it/materiali/Mondo/am_lat/haiti/progetti/AL-2010-33.pdf"/>
    <hyperlink ref="I7" r:id="rId3" display="http://www.caritasitaliana.it/materiali/Mondo/am_lat/haiti/progetti/AL-2011-111.pdf"/>
    <hyperlink ref="J7" r:id="rId4" display="http://www.caritasitaliana.it/materiali/Mondo/am_lat/haiti/progetti/AL-2011-111-Agg.pdf"/>
    <hyperlink ref="J4" r:id="rId5"/>
    <hyperlink ref="J5" r:id="rId6"/>
    <hyperlink ref="J6" r:id="rId7"/>
  </hyperlinks>
  <printOptions horizontalCentered="1"/>
  <pageMargins left="0.15748031496062992" right="0.15748031496062992" top="0.74803149606299213" bottom="0.74803149606299213" header="0.31496062992125984" footer="0.31496062992125984"/>
  <pageSetup paperSize="8" scale="87" orientation="portrait" r:id="rId8"/>
  <headerFooter>
    <oddFooter>&amp;C&amp;D</oddFooter>
  </headerFooter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ASSISTENZA SFOLLATI</vt:lpstr>
      <vt:lpstr>'ASSISTENZA SFOLLATI'!Area_stampa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2018-01-04T09:35:22Z</dcterms:modified>
</cp:coreProperties>
</file>